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armad\Desktop\PRIJSLIJSTEN 2024\"/>
    </mc:Choice>
  </mc:AlternateContent>
  <xr:revisionPtr revIDLastSave="0" documentId="13_ncr:1_{4F73C3B7-BF4E-4A68-AB41-9E2C841E9F6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potheek Dolhain" sheetId="1" r:id="rId1"/>
  </sheets>
  <definedNames>
    <definedName name="_xlnm.Print_Titles" localSheetId="0">'apotheek Dolhain'!$1:$16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I69" i="1" s="1"/>
  <c r="G68" i="1"/>
  <c r="I68" i="1" s="1"/>
  <c r="G31" i="1"/>
  <c r="I31" i="1" s="1"/>
  <c r="G76" i="1"/>
  <c r="I76" i="1" s="1"/>
  <c r="G75" i="1"/>
  <c r="I75" i="1" s="1"/>
  <c r="G74" i="1"/>
  <c r="I74" i="1" s="1"/>
  <c r="G45" i="1"/>
  <c r="I45" i="1" s="1"/>
  <c r="G82" i="1"/>
  <c r="I82" i="1" s="1"/>
  <c r="G81" i="1"/>
  <c r="I81" i="1" s="1"/>
  <c r="G24" i="1"/>
  <c r="I24" i="1" s="1"/>
  <c r="G26" i="1"/>
  <c r="I26" i="1" s="1"/>
  <c r="G27" i="1"/>
  <c r="I27" i="1" s="1"/>
  <c r="G28" i="1"/>
  <c r="I28" i="1" s="1"/>
  <c r="G53" i="1"/>
  <c r="I53" i="1" s="1"/>
  <c r="G25" i="1"/>
  <c r="I25" i="1" s="1"/>
  <c r="G23" i="1"/>
  <c r="I23" i="1" s="1"/>
  <c r="G65" i="1"/>
  <c r="I65" i="1" s="1"/>
  <c r="G32" i="1"/>
  <c r="I32" i="1" s="1"/>
  <c r="G79" i="1"/>
  <c r="I79" i="1" s="1"/>
  <c r="G39" i="1"/>
  <c r="I39" i="1" s="1"/>
  <c r="G30" i="1"/>
  <c r="I30" i="1" s="1"/>
  <c r="G63" i="1"/>
  <c r="I63" i="1" s="1"/>
  <c r="G64" i="1"/>
  <c r="I64" i="1" s="1"/>
  <c r="G48" i="1"/>
  <c r="I48" i="1" s="1"/>
  <c r="G49" i="1"/>
  <c r="I49" i="1" s="1"/>
  <c r="G73" i="1"/>
  <c r="I73" i="1" s="1"/>
  <c r="G22" i="1"/>
  <c r="I22" i="1" s="1"/>
  <c r="G21" i="1"/>
  <c r="I21" i="1" s="1"/>
  <c r="G85" i="1"/>
  <c r="I85" i="1" s="1"/>
  <c r="G84" i="1"/>
  <c r="I84" i="1" s="1"/>
  <c r="G83" i="1"/>
  <c r="I83" i="1" s="1"/>
  <c r="G59" i="1"/>
  <c r="I59" i="1" s="1"/>
  <c r="G57" i="1"/>
  <c r="I57" i="1" s="1"/>
  <c r="G55" i="1"/>
  <c r="I55" i="1" s="1"/>
  <c r="G41" i="1"/>
  <c r="I41" i="1" s="1"/>
  <c r="G62" i="1" l="1"/>
  <c r="I62" i="1" s="1"/>
  <c r="G61" i="1"/>
  <c r="I61" i="1" s="1"/>
  <c r="G56" i="1" l="1"/>
  <c r="I56" i="1" s="1"/>
  <c r="G47" i="1" l="1"/>
  <c r="I47" i="1" s="1"/>
  <c r="G80" i="1"/>
  <c r="I80" i="1" s="1"/>
  <c r="G77" i="1"/>
  <c r="I77" i="1" s="1"/>
  <c r="G78" i="1"/>
  <c r="I78" i="1" s="1"/>
  <c r="G70" i="1"/>
  <c r="I70" i="1" s="1"/>
  <c r="G72" i="1"/>
  <c r="I72" i="1" s="1"/>
  <c r="G71" i="1"/>
  <c r="I71" i="1" s="1"/>
  <c r="G66" i="1"/>
  <c r="I66" i="1" s="1"/>
  <c r="G67" i="1"/>
  <c r="I67" i="1" s="1"/>
  <c r="G58" i="1"/>
  <c r="I58" i="1" s="1"/>
  <c r="G54" i="1"/>
  <c r="I54" i="1" s="1"/>
  <c r="G52" i="1"/>
  <c r="I52" i="1" s="1"/>
  <c r="G51" i="1"/>
  <c r="I51" i="1" s="1"/>
  <c r="G50" i="1"/>
  <c r="I50" i="1" s="1"/>
  <c r="G46" i="1"/>
  <c r="I46" i="1" s="1"/>
  <c r="G44" i="1"/>
  <c r="I44" i="1" s="1"/>
  <c r="G43" i="1"/>
  <c r="I43" i="1" s="1"/>
  <c r="G42" i="1"/>
  <c r="I42" i="1" s="1"/>
  <c r="G40" i="1"/>
  <c r="I40" i="1" s="1"/>
  <c r="G35" i="1"/>
  <c r="I35" i="1" s="1"/>
  <c r="G38" i="1"/>
  <c r="I38" i="1" s="1"/>
  <c r="G37" i="1"/>
  <c r="I37" i="1" s="1"/>
  <c r="G36" i="1"/>
  <c r="I36" i="1" s="1"/>
  <c r="G33" i="1"/>
  <c r="I33" i="1" s="1"/>
  <c r="G34" i="1"/>
  <c r="I34" i="1" s="1"/>
  <c r="G29" i="1"/>
  <c r="I29" i="1" s="1"/>
  <c r="G20" i="1"/>
  <c r="I20" i="1" s="1"/>
  <c r="G19" i="1"/>
  <c r="I19" i="1" s="1"/>
  <c r="G18" i="1"/>
  <c r="I18" i="1" s="1"/>
  <c r="G60" i="1"/>
  <c r="I60" i="1" s="1"/>
  <c r="G17" i="1"/>
  <c r="I17" i="1" s="1"/>
  <c r="I87" i="1" l="1"/>
  <c r="I88" i="1" s="1"/>
</calcChain>
</file>

<file path=xl/sharedStrings.xml><?xml version="1.0" encoding="utf-8"?>
<sst xmlns="http://schemas.openxmlformats.org/spreadsheetml/2006/main" count="273" uniqueCount="125">
  <si>
    <t>RANGE</t>
  </si>
  <si>
    <t>PRODUCTNAAM</t>
  </si>
  <si>
    <t>INHOUD</t>
  </si>
  <si>
    <t xml:space="preserve">VORM </t>
  </si>
  <si>
    <t>VK INCL BTW</t>
  </si>
  <si>
    <t>STUKS</t>
  </si>
  <si>
    <t>HEALTH</t>
  </si>
  <si>
    <t>ENDURANCE</t>
  </si>
  <si>
    <t>PERFORMANCE</t>
  </si>
  <si>
    <t>RECOVERY</t>
  </si>
  <si>
    <t>POWER</t>
  </si>
  <si>
    <t>TOTAAL</t>
  </si>
  <si>
    <t>CAPS</t>
  </si>
  <si>
    <t>TABS</t>
  </si>
  <si>
    <t>GUMS</t>
  </si>
  <si>
    <t>GRAM</t>
  </si>
  <si>
    <t>SOFTGELS</t>
  </si>
  <si>
    <t>DRUPPELS</t>
  </si>
  <si>
    <t>COLLAGEN PEPTAN</t>
  </si>
  <si>
    <t>CREATINE CREAPURE</t>
  </si>
  <si>
    <t>ENERGY GEL LEMON</t>
  </si>
  <si>
    <t>ENERGY GEL MANGO</t>
  </si>
  <si>
    <t>ENERGY GEL RED FRUITS</t>
  </si>
  <si>
    <t>ISOGEL APPLE</t>
  </si>
  <si>
    <t>ISOGEL LEMON LIME</t>
  </si>
  <si>
    <t>ISOGEL ORANGE</t>
  </si>
  <si>
    <t>ISOTONIC SPORTS DRINK AGRUM</t>
  </si>
  <si>
    <t>ISOTONIC SPORTS DRINK BLUEBERRY</t>
  </si>
  <si>
    <t>OMEGA 3</t>
  </si>
  <si>
    <t>RECOVERY SHAKE STRAWBERRY</t>
  </si>
  <si>
    <t>RECOVERY SHAKE VANILLA</t>
  </si>
  <si>
    <t>WHEY PROTEIN CHOCOLATE</t>
  </si>
  <si>
    <t>WHEY PROTEIN STRAWBERRY</t>
  </si>
  <si>
    <t>WHEY PROTEIN VANILLA</t>
  </si>
  <si>
    <t>L-CARNITINE CARNIPURE</t>
  </si>
  <si>
    <t>NIGHT PROTEIN VANILLA</t>
  </si>
  <si>
    <t>HYDRO/ORS TROPICAL'</t>
  </si>
  <si>
    <t>HYDRO/ORS GRAPEFRUIT</t>
  </si>
  <si>
    <t>BETA-ALANINE SR CARNOSYN</t>
  </si>
  <si>
    <t>ENERGY FRUIT CHERRY</t>
  </si>
  <si>
    <t>VEGAN PROTEIN VANILLA</t>
  </si>
  <si>
    <t>ENERGY NOUGAT CRANBERRY</t>
  </si>
  <si>
    <t>ENERGY SPORTS DRINK LEMON-LIME</t>
  </si>
  <si>
    <t>ENERGY SPORTS DRINK RED ORANGE</t>
  </si>
  <si>
    <t>ENERGY FRUIT APPLE</t>
  </si>
  <si>
    <t>RECOVERY SHAKE CHOCOLADE</t>
  </si>
  <si>
    <t>apotheek@dolhain.be</t>
  </si>
  <si>
    <t>Apotheek Dolhain</t>
  </si>
  <si>
    <t>VEGAN PROTEIN CHOCO</t>
  </si>
  <si>
    <t>Bredabaan 802</t>
  </si>
  <si>
    <t>2930 Brasschaat MTH, België</t>
  </si>
  <si>
    <t>Uw korting:</t>
  </si>
  <si>
    <t>Totaal incl. BTW</t>
  </si>
  <si>
    <t>Verkregen korting</t>
  </si>
  <si>
    <t>VK INCL BTW
incl. korting</t>
  </si>
  <si>
    <t>CNK</t>
  </si>
  <si>
    <t>ENERGY CAKE APPLE</t>
  </si>
  <si>
    <t>ISOTONIC SPORTS DRINK LEMON</t>
  </si>
  <si>
    <t>PROTEIN BAR COOKIE DOUGH</t>
  </si>
  <si>
    <t>VITAMINE D DROPS 1000IU CHERRY</t>
  </si>
  <si>
    <t>MULTI VITAMIN</t>
  </si>
  <si>
    <t>NATRIUM BICARBONAAT 1125MG</t>
  </si>
  <si>
    <t xml:space="preserve">IRON FERROCHEL </t>
  </si>
  <si>
    <t>ENERGY NOUGAT COFFEE</t>
  </si>
  <si>
    <t>0478.209.833</t>
  </si>
  <si>
    <t>ISOTONIC SPORTS DRINK AGRUM ZAKJES</t>
  </si>
  <si>
    <t>14 x 35</t>
  </si>
  <si>
    <t>ISOTONIC SPORTS DRINK BLUEBERRY ZAKJES</t>
  </si>
  <si>
    <t>ISOTONIC SPORTS DRINK LEMON ZAKJES</t>
  </si>
  <si>
    <t xml:space="preserve">6 X 44 </t>
  </si>
  <si>
    <t xml:space="preserve">12 X 32 </t>
  </si>
  <si>
    <t>ML</t>
  </si>
  <si>
    <t xml:space="preserve">6 X 40 </t>
  </si>
  <si>
    <t xml:space="preserve">6 X 35 </t>
  </si>
  <si>
    <t xml:space="preserve">6 X 60 </t>
  </si>
  <si>
    <t xml:space="preserve">12 x 60 </t>
  </si>
  <si>
    <t>GEAR</t>
  </si>
  <si>
    <t>SHAKER</t>
  </si>
  <si>
    <t>ISOBUFFER SPORTS DRINK ORANGE</t>
  </si>
  <si>
    <t>ISOBUFFER SPORTS DRINK FOREST FRUIT</t>
  </si>
  <si>
    <t>NIGHT PROTEIN CHOCOLATE/SALTED CARAMEL</t>
  </si>
  <si>
    <t>ENERGY CAKE CHOCOLATE</t>
  </si>
  <si>
    <t>Naam</t>
  </si>
  <si>
    <t>Tel</t>
  </si>
  <si>
    <t>Straat huisnr</t>
  </si>
  <si>
    <t>Code gemeente</t>
  </si>
  <si>
    <t>Afhalen</t>
  </si>
  <si>
    <t>Versturen</t>
  </si>
  <si>
    <t>ja/nee</t>
  </si>
  <si>
    <t>Adres (indien anders dan hierboven)</t>
  </si>
  <si>
    <t>ENERGY NOUGAT LEMON</t>
  </si>
  <si>
    <t>cc</t>
  </si>
  <si>
    <t>VEGAN PROTEIN RED FRUITS</t>
  </si>
  <si>
    <t>ENERGY FRUIT ABRIKOOS</t>
  </si>
  <si>
    <t>NITRATE SHOT FRUIT PUNCH</t>
  </si>
  <si>
    <t>DRINKING BOTTLE WHITE</t>
  </si>
  <si>
    <t>CHERRY JUICE</t>
  </si>
  <si>
    <t>8 x 40</t>
  </si>
  <si>
    <t>28 X 6</t>
  </si>
  <si>
    <t>28 x 6</t>
  </si>
  <si>
    <t>ENERGY BAR CHERRY</t>
  </si>
  <si>
    <t>DRINKING BOTTLE  ELITE BLUE</t>
  </si>
  <si>
    <t>DRINKING BOTTLE ELITE BLUE</t>
  </si>
  <si>
    <t>WHEY CLEAR PROTEIN DRINK ORANGE/MANGO</t>
  </si>
  <si>
    <t>8 x 35</t>
  </si>
  <si>
    <t>WHEY CLEAR PROTEIN DRINK RASPBERRY/LIME</t>
  </si>
  <si>
    <t xml:space="preserve">8 x 35 </t>
  </si>
  <si>
    <t>HYDRO/ORS BLACKCURRENT</t>
  </si>
  <si>
    <t>ULTRAGEL PEACH</t>
  </si>
  <si>
    <t>6 x 70</t>
  </si>
  <si>
    <t>ULTRAGEL KIWI</t>
  </si>
  <si>
    <t>ULTRAGEL BLACKCURRENT + 75MG CAFFEINE</t>
  </si>
  <si>
    <t xml:space="preserve">6 x 70 </t>
  </si>
  <si>
    <t>ENERGY GEL COLA + 75MG CAFFEINE</t>
  </si>
  <si>
    <t>ISOGEL PINEAPPLE + 75 MG CAFFEINE</t>
  </si>
  <si>
    <t>ENERGY FRUIT GRAPEFRUIT + 75MG CAFFEINE</t>
  </si>
  <si>
    <t>5 x 100</t>
  </si>
  <si>
    <t>Bestelbon</t>
  </si>
  <si>
    <t>Update:</t>
  </si>
  <si>
    <t xml:space="preserve"> 6 x 10</t>
  </si>
  <si>
    <t>CHEWING GUM CAFFEINE 75MG</t>
  </si>
  <si>
    <t>ENERGY BAR CHOCOLATE</t>
  </si>
  <si>
    <t>6 x 46</t>
  </si>
  <si>
    <t>ENERGY BAR SALTY PEANUT</t>
  </si>
  <si>
    <t>GOOREINDSE WIELERTOERISTEN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</si>
</sst>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€&quot;\ * #,##0.00_);_(&quot;€&quot;\ * \(#,##0.00\);_(&quot;€&quot;\ * &quot;-&quot;??_);_(@_)"/>
    <numFmt numFmtId="166" formatCode="_ &quot;€&quot;\ * #,##0.00_ ;_ &quot;€&quot;\ * \-#,##0.00_ ;_ &quot;€&quot;\ * &quot;-&quot;??_ ;_ @_ "/>
    <numFmt numFmtId="167" formatCode="_ [$€-813]\ * #,##0.00_ ;_ [$€-813]\ * \-#,##0.00_ ;_ [$€-813]\ * &quot;-&quot;??_ ;_ @_ "/>
    <numFmt numFmtId="168" formatCode="_-[$€-813]\ * #,##0.00_-;\-[$€-813]\ * #,##0.00_-;_-[$€-813]\ * &quot;-&quot;??_-;_-@_-"/>
  </numFmts>
  <fonts count="2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name val="Arial"/>
      <family val="2"/>
    </font>
    <font>
      <b/>
      <sz val="10"/>
      <name val="Calibri Light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BBB3"/>
      <name val="Calibri"/>
      <family val="2"/>
    </font>
    <font>
      <b/>
      <sz val="10"/>
      <color rgb="FF00BBB3"/>
      <name val="Calibri"/>
      <family val="2"/>
    </font>
    <font>
      <b/>
      <sz val="11"/>
      <color rgb="FF00BBB3"/>
      <name val="Calibri"/>
      <family val="2"/>
    </font>
    <font>
      <b/>
      <sz val="12"/>
      <color theme="0"/>
      <name val="Calibri"/>
      <family val="2"/>
      <scheme val="minor"/>
    </font>
    <font>
      <sz val="12"/>
      <color rgb="FF00BBB3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12"/>
      <color rgb="FF00BBB3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BBB3"/>
        <bgColor indexed="64"/>
      </patternFill>
    </fill>
    <fill>
      <patternFill patternType="solid">
        <fgColor rgb="FFC2EC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9F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4" fillId="0" borderId="0"/>
    <xf numFmtId="0" fontId="1" fillId="0" borderId="0"/>
    <xf numFmtId="0" fontId="16" fillId="0" borderId="0" applyNumberFormat="0" applyFill="0" applyBorder="0" applyAlignment="0" applyProtection="0"/>
  </cellStyleXfs>
  <cellXfs count="125">
    <xf numFmtId="0" fontId="0" fillId="0" borderId="0" xfId="0"/>
    <xf numFmtId="165" fontId="5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left" vertical="center"/>
    </xf>
    <xf numFmtId="0" fontId="6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0" fontId="17" fillId="0" borderId="0" xfId="4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>
      <alignment horizontal="right"/>
    </xf>
    <xf numFmtId="0" fontId="21" fillId="3" borderId="4" xfId="0" applyFont="1" applyFill="1" applyBorder="1" applyAlignment="1">
      <alignment horizontal="left"/>
    </xf>
    <xf numFmtId="0" fontId="9" fillId="3" borderId="5" xfId="0" applyFont="1" applyFill="1" applyBorder="1"/>
    <xf numFmtId="1" fontId="21" fillId="3" borderId="5" xfId="0" applyNumberFormat="1" applyFont="1" applyFill="1" applyBorder="1"/>
    <xf numFmtId="166" fontId="21" fillId="3" borderId="6" xfId="0" applyNumberFormat="1" applyFont="1" applyFill="1" applyBorder="1"/>
    <xf numFmtId="1" fontId="18" fillId="0" borderId="0" xfId="0" applyNumberFormat="1" applyFont="1" applyAlignment="1">
      <alignment horizontal="left"/>
    </xf>
    <xf numFmtId="1" fontId="22" fillId="0" borderId="0" xfId="0" applyNumberFormat="1" applyFont="1"/>
    <xf numFmtId="0" fontId="6" fillId="0" borderId="0" xfId="0" applyFont="1"/>
    <xf numFmtId="1" fontId="7" fillId="0" borderId="0" xfId="0" applyNumberFormat="1" applyFont="1" applyAlignment="1">
      <alignment horizontal="center" vertical="center"/>
    </xf>
    <xf numFmtId="49" fontId="6" fillId="0" borderId="0" xfId="3" applyNumberFormat="1" applyFont="1" applyAlignment="1">
      <alignment vertical="top"/>
    </xf>
    <xf numFmtId="0" fontId="6" fillId="0" borderId="0" xfId="0" applyFont="1" applyAlignment="1">
      <alignment horizontal="center"/>
    </xf>
    <xf numFmtId="167" fontId="6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6" fillId="0" borderId="0" xfId="0" quotePrefix="1" applyNumberFormat="1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vertical="center"/>
    </xf>
    <xf numFmtId="9" fontId="19" fillId="0" borderId="0" xfId="0" applyNumberFormat="1" applyFont="1" applyAlignment="1">
      <alignment horizontal="left"/>
    </xf>
    <xf numFmtId="165" fontId="20" fillId="0" borderId="0" xfId="1" applyFont="1" applyFill="1" applyBorder="1" applyAlignment="1">
      <alignment horizontal="center" vertical="center" wrapText="1"/>
    </xf>
    <xf numFmtId="0" fontId="13" fillId="0" borderId="0" xfId="0" applyFont="1"/>
    <xf numFmtId="1" fontId="13" fillId="0" borderId="0" xfId="0" applyNumberFormat="1" applyFont="1" applyAlignment="1">
      <alignment horizontal="center"/>
    </xf>
    <xf numFmtId="49" fontId="13" fillId="0" borderId="0" xfId="3" applyNumberFormat="1" applyFont="1" applyAlignme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7" fontId="13" fillId="0" borderId="0" xfId="0" applyNumberFormat="1" applyFont="1" applyAlignment="1">
      <alignment horizontal="left"/>
    </xf>
    <xf numFmtId="1" fontId="8" fillId="0" borderId="0" xfId="0" applyNumberFormat="1" applyFont="1" applyAlignment="1" applyProtection="1">
      <alignment horizontal="center"/>
      <protection locked="0"/>
    </xf>
    <xf numFmtId="168" fontId="0" fillId="0" borderId="0" xfId="0" applyNumberFormat="1"/>
    <xf numFmtId="0" fontId="20" fillId="2" borderId="1" xfId="2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 vertical="center" wrapText="1"/>
    </xf>
    <xf numFmtId="165" fontId="20" fillId="2" borderId="2" xfId="1" applyFont="1" applyFill="1" applyBorder="1" applyAlignment="1">
      <alignment horizontal="center" vertical="center" wrapText="1"/>
    </xf>
    <xf numFmtId="165" fontId="20" fillId="2" borderId="3" xfId="1" applyFont="1" applyFill="1" applyBorder="1" applyAlignment="1">
      <alignment horizontal="center" vertical="center" wrapText="1"/>
    </xf>
    <xf numFmtId="0" fontId="6" fillId="4" borderId="0" xfId="0" applyFont="1" applyFill="1"/>
    <xf numFmtId="49" fontId="6" fillId="4" borderId="0" xfId="3" applyNumberFormat="1" applyFont="1" applyFill="1" applyAlignment="1">
      <alignment vertical="top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167" fontId="6" fillId="4" borderId="0" xfId="0" applyNumberFormat="1" applyFont="1" applyFill="1" applyAlignment="1">
      <alignment horizontal="left"/>
    </xf>
    <xf numFmtId="166" fontId="6" fillId="4" borderId="0" xfId="0" applyNumberFormat="1" applyFont="1" applyFill="1" applyAlignment="1">
      <alignment horizontal="center"/>
    </xf>
    <xf numFmtId="166" fontId="23" fillId="0" borderId="0" xfId="0" applyNumberFormat="1" applyFont="1"/>
    <xf numFmtId="0" fontId="23" fillId="0" borderId="0" xfId="0" applyFont="1"/>
    <xf numFmtId="168" fontId="23" fillId="0" borderId="0" xfId="0" applyNumberFormat="1" applyFont="1"/>
    <xf numFmtId="166" fontId="24" fillId="0" borderId="0" xfId="0" applyNumberFormat="1" applyFont="1"/>
    <xf numFmtId="166" fontId="8" fillId="0" borderId="0" xfId="0" applyNumberFormat="1" applyFont="1" applyAlignment="1">
      <alignment horizontal="center"/>
    </xf>
    <xf numFmtId="164" fontId="23" fillId="0" borderId="0" xfId="0" applyNumberFormat="1" applyFont="1"/>
    <xf numFmtId="164" fontId="18" fillId="0" borderId="0" xfId="0" applyNumberFormat="1" applyFont="1" applyAlignment="1">
      <alignment horizontal="center"/>
    </xf>
    <xf numFmtId="0" fontId="6" fillId="4" borderId="0" xfId="0" applyFont="1" applyFill="1" applyAlignment="1">
      <alignment horizontal="right"/>
    </xf>
    <xf numFmtId="1" fontId="8" fillId="4" borderId="0" xfId="0" applyNumberFormat="1" applyFont="1" applyFill="1" applyAlignment="1">
      <alignment horizontal="center"/>
    </xf>
    <xf numFmtId="1" fontId="13" fillId="4" borderId="0" xfId="0" applyNumberFormat="1" applyFont="1" applyFill="1" applyAlignment="1">
      <alignment horizontal="center"/>
    </xf>
    <xf numFmtId="0" fontId="6" fillId="5" borderId="0" xfId="0" applyFont="1" applyFill="1"/>
    <xf numFmtId="1" fontId="7" fillId="5" borderId="0" xfId="0" applyNumberFormat="1" applyFont="1" applyFill="1" applyAlignment="1">
      <alignment horizontal="center" vertical="center"/>
    </xf>
    <xf numFmtId="49" fontId="6" fillId="5" borderId="0" xfId="3" applyNumberFormat="1" applyFont="1" applyFill="1" applyAlignment="1">
      <alignment vertical="top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left"/>
    </xf>
    <xf numFmtId="167" fontId="6" fillId="5" borderId="0" xfId="0" applyNumberFormat="1" applyFont="1" applyFill="1" applyAlignment="1">
      <alignment horizontal="left"/>
    </xf>
    <xf numFmtId="0" fontId="6" fillId="5" borderId="0" xfId="0" applyFont="1" applyFill="1" applyAlignment="1">
      <alignment horizontal="right"/>
    </xf>
    <xf numFmtId="166" fontId="6" fillId="5" borderId="0" xfId="0" applyNumberFormat="1" applyFont="1" applyFill="1" applyAlignment="1">
      <alignment horizontal="center"/>
    </xf>
    <xf numFmtId="1" fontId="8" fillId="5" borderId="0" xfId="0" applyNumberFormat="1" applyFont="1" applyFill="1" applyAlignment="1">
      <alignment horizontal="center"/>
    </xf>
    <xf numFmtId="1" fontId="15" fillId="4" borderId="0" xfId="0" applyNumberFormat="1" applyFont="1" applyFill="1" applyAlignment="1">
      <alignment horizontal="left"/>
    </xf>
    <xf numFmtId="1" fontId="11" fillId="4" borderId="0" xfId="0" applyNumberFormat="1" applyFont="1" applyFill="1" applyAlignment="1">
      <alignment horizontal="center"/>
    </xf>
    <xf numFmtId="0" fontId="6" fillId="6" borderId="0" xfId="0" applyFont="1" applyFill="1"/>
    <xf numFmtId="1" fontId="8" fillId="6" borderId="0" xfId="0" applyNumberFormat="1" applyFont="1" applyFill="1" applyAlignment="1">
      <alignment horizontal="center"/>
    </xf>
    <xf numFmtId="49" fontId="6" fillId="6" borderId="0" xfId="3" applyNumberFormat="1" applyFont="1" applyFill="1" applyAlignment="1">
      <alignment vertical="top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167" fontId="6" fillId="6" borderId="0" xfId="0" applyNumberFormat="1" applyFont="1" applyFill="1" applyAlignment="1">
      <alignment horizontal="left"/>
    </xf>
    <xf numFmtId="0" fontId="6" fillId="6" borderId="0" xfId="0" applyFont="1" applyFill="1" applyAlignment="1">
      <alignment horizontal="right"/>
    </xf>
    <xf numFmtId="166" fontId="6" fillId="6" borderId="0" xfId="0" applyNumberFormat="1" applyFont="1" applyFill="1" applyAlignment="1">
      <alignment horizontal="center"/>
    </xf>
    <xf numFmtId="0" fontId="25" fillId="0" borderId="0" xfId="0" applyFont="1" applyAlignment="1">
      <alignment horizontal="left"/>
    </xf>
    <xf numFmtId="0" fontId="16" fillId="0" borderId="0" xfId="4" applyFill="1" applyBorder="1"/>
    <xf numFmtId="1" fontId="13" fillId="0" borderId="0" xfId="0" applyNumberFormat="1" applyFont="1"/>
    <xf numFmtId="1" fontId="19" fillId="0" borderId="0" xfId="1" applyNumberFormat="1" applyFont="1" applyFill="1" applyBorder="1" applyAlignment="1">
      <alignment horizontal="center" vertical="center" wrapText="1"/>
    </xf>
    <xf numFmtId="166" fontId="15" fillId="0" borderId="0" xfId="0" applyNumberFormat="1" applyFont="1"/>
    <xf numFmtId="166" fontId="26" fillId="0" borderId="0" xfId="0" applyNumberFormat="1" applyFont="1"/>
    <xf numFmtId="1" fontId="8" fillId="4" borderId="0" xfId="0" applyNumberFormat="1" applyFont="1" applyFill="1" applyAlignment="1" applyProtection="1">
      <alignment horizontal="center"/>
      <protection locked="0"/>
    </xf>
    <xf numFmtId="0" fontId="6" fillId="7" borderId="0" xfId="0" applyFont="1" applyFill="1"/>
    <xf numFmtId="1" fontId="8" fillId="7" borderId="0" xfId="0" applyNumberFormat="1" applyFont="1" applyFill="1" applyAlignment="1">
      <alignment horizontal="center"/>
    </xf>
    <xf numFmtId="49" fontId="6" fillId="7" borderId="0" xfId="3" applyNumberFormat="1" applyFont="1" applyFill="1" applyAlignment="1">
      <alignment vertical="top"/>
    </xf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horizontal="left"/>
    </xf>
    <xf numFmtId="167" fontId="6" fillId="7" borderId="0" xfId="0" applyNumberFormat="1" applyFont="1" applyFill="1" applyAlignment="1">
      <alignment horizontal="left"/>
    </xf>
    <xf numFmtId="0" fontId="6" fillId="7" borderId="0" xfId="0" applyFont="1" applyFill="1" applyAlignment="1">
      <alignment horizontal="right"/>
    </xf>
    <xf numFmtId="166" fontId="6" fillId="7" borderId="0" xfId="0" applyNumberFormat="1" applyFont="1" applyFill="1" applyAlignment="1">
      <alignment horizontal="center"/>
    </xf>
    <xf numFmtId="1" fontId="10" fillId="7" borderId="0" xfId="0" applyNumberFormat="1" applyFont="1" applyFill="1" applyAlignment="1">
      <alignment horizontal="center"/>
    </xf>
    <xf numFmtId="0" fontId="6" fillId="8" borderId="0" xfId="0" applyFont="1" applyFill="1"/>
    <xf numFmtId="1" fontId="8" fillId="8" borderId="0" xfId="0" applyNumberFormat="1" applyFont="1" applyFill="1" applyAlignment="1">
      <alignment horizontal="center"/>
    </xf>
    <xf numFmtId="49" fontId="6" fillId="8" borderId="0" xfId="3" applyNumberFormat="1" applyFont="1" applyFill="1" applyAlignment="1">
      <alignment vertical="top"/>
    </xf>
    <xf numFmtId="0" fontId="6" fillId="8" borderId="0" xfId="0" applyFont="1" applyFill="1" applyAlignment="1">
      <alignment horizontal="center"/>
    </xf>
    <xf numFmtId="0" fontId="6" fillId="8" borderId="0" xfId="0" applyFont="1" applyFill="1" applyAlignment="1">
      <alignment horizontal="left"/>
    </xf>
    <xf numFmtId="167" fontId="6" fillId="8" borderId="0" xfId="0" applyNumberFormat="1" applyFont="1" applyFill="1" applyAlignment="1">
      <alignment horizontal="left"/>
    </xf>
    <xf numFmtId="0" fontId="6" fillId="8" borderId="0" xfId="0" applyFont="1" applyFill="1" applyAlignment="1">
      <alignment horizontal="right"/>
    </xf>
    <xf numFmtId="166" fontId="6" fillId="8" borderId="0" xfId="0" applyNumberFormat="1" applyFont="1" applyFill="1" applyAlignment="1">
      <alignment horizontal="center"/>
    </xf>
    <xf numFmtId="1" fontId="10" fillId="8" borderId="0" xfId="0" applyNumberFormat="1" applyFont="1" applyFill="1" applyAlignment="1">
      <alignment horizontal="center"/>
    </xf>
    <xf numFmtId="0" fontId="6" fillId="9" borderId="0" xfId="0" applyFont="1" applyFill="1"/>
    <xf numFmtId="1" fontId="8" fillId="9" borderId="0" xfId="0" applyNumberFormat="1" applyFont="1" applyFill="1" applyAlignment="1">
      <alignment horizontal="center"/>
    </xf>
    <xf numFmtId="49" fontId="6" fillId="9" borderId="0" xfId="3" applyNumberFormat="1" applyFont="1" applyFill="1" applyAlignment="1">
      <alignment vertical="top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left"/>
    </xf>
    <xf numFmtId="167" fontId="6" fillId="9" borderId="0" xfId="0" applyNumberFormat="1" applyFont="1" applyFill="1" applyAlignment="1">
      <alignment horizontal="left"/>
    </xf>
    <xf numFmtId="0" fontId="6" fillId="9" borderId="0" xfId="0" applyFont="1" applyFill="1" applyAlignment="1">
      <alignment horizontal="right"/>
    </xf>
    <xf numFmtId="166" fontId="6" fillId="9" borderId="0" xfId="0" applyNumberFormat="1" applyFont="1" applyFill="1" applyAlignment="1">
      <alignment horizontal="center"/>
    </xf>
    <xf numFmtId="0" fontId="6" fillId="10" borderId="0" xfId="0" applyFont="1" applyFill="1"/>
    <xf numFmtId="1" fontId="10" fillId="10" borderId="0" xfId="0" applyNumberFormat="1" applyFont="1" applyFill="1" applyAlignment="1">
      <alignment horizontal="center"/>
    </xf>
    <xf numFmtId="49" fontId="6" fillId="10" borderId="0" xfId="3" applyNumberFormat="1" applyFont="1" applyFill="1" applyAlignment="1">
      <alignment vertical="top"/>
    </xf>
    <xf numFmtId="0" fontId="6" fillId="10" borderId="0" xfId="0" applyFont="1" applyFill="1" applyAlignment="1">
      <alignment horizontal="center"/>
    </xf>
    <xf numFmtId="0" fontId="6" fillId="10" borderId="0" xfId="0" applyFont="1" applyFill="1" applyAlignment="1">
      <alignment horizontal="left"/>
    </xf>
    <xf numFmtId="167" fontId="6" fillId="10" borderId="0" xfId="0" applyNumberFormat="1" applyFont="1" applyFill="1" applyAlignment="1">
      <alignment horizontal="left"/>
    </xf>
    <xf numFmtId="0" fontId="6" fillId="10" borderId="0" xfId="0" applyFont="1" applyFill="1" applyAlignment="1">
      <alignment horizontal="right"/>
    </xf>
    <xf numFmtId="166" fontId="6" fillId="10" borderId="0" xfId="0" applyNumberFormat="1" applyFont="1" applyFill="1" applyAlignment="1">
      <alignment horizontal="center"/>
    </xf>
    <xf numFmtId="1" fontId="8" fillId="10" borderId="0" xfId="0" applyNumberFormat="1" applyFont="1" applyFill="1" applyAlignment="1">
      <alignment horizontal="center"/>
    </xf>
    <xf numFmtId="14" fontId="27" fillId="11" borderId="0" xfId="0" applyNumberFormat="1" applyFont="1" applyFill="1" applyAlignment="1">
      <alignment horizontal="right"/>
    </xf>
    <xf numFmtId="0" fontId="27" fillId="11" borderId="0" xfId="0" applyFont="1" applyFill="1" applyAlignment="1">
      <alignment horizontal="right"/>
    </xf>
    <xf numFmtId="0" fontId="24" fillId="12" borderId="0" xfId="0" applyFont="1" applyFill="1"/>
    <xf numFmtId="0" fontId="9" fillId="12" borderId="0" xfId="0" applyFont="1" applyFill="1"/>
    <xf numFmtId="0" fontId="27" fillId="0" borderId="0" xfId="0" applyFont="1" applyFill="1" applyAlignment="1">
      <alignment horizontal="right"/>
    </xf>
    <xf numFmtId="9" fontId="28" fillId="0" borderId="0" xfId="0" applyNumberFormat="1" applyFont="1" applyAlignment="1">
      <alignment horizontal="left"/>
    </xf>
    <xf numFmtId="0" fontId="28" fillId="0" borderId="0" xfId="0" applyFont="1" applyAlignment="1">
      <alignment horizontal="right"/>
    </xf>
  </cellXfs>
  <cellStyles count="5">
    <cellStyle name="Hyperlink" xfId="4" builtinId="8"/>
    <cellStyle name="Normal 2" xfId="3" xr:uid="{00000000-0005-0000-0000-000001000000}"/>
    <cellStyle name="Normal 3" xfId="2" xr:uid="{00000000-0005-0000-0000-000002000000}"/>
    <cellStyle name="Standaard" xfId="0" builtinId="0"/>
    <cellStyle name="Valuta" xfId="1" builtinId="4"/>
  </cellStyles>
  <dxfs count="0"/>
  <tableStyles count="0" defaultTableStyle="TableStyleMedium9" defaultPivotStyle="PivotStyleMedium7"/>
  <colors>
    <mruColors>
      <color rgb="FFC9F3FF"/>
      <color rgb="FFC2ECF0"/>
      <color rgb="FF99FFCC"/>
      <color rgb="FFFFCCCC"/>
      <color rgb="FFFF3300"/>
      <color rgb="FF00B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470453</xdr:colOff>
      <xdr:row>0</xdr:row>
      <xdr:rowOff>80803</xdr:rowOff>
    </xdr:from>
    <xdr:to>
      <xdr:col>2</xdr:col>
      <xdr:colOff>1318591</xdr:colOff>
      <xdr:row>3</xdr:row>
      <xdr:rowOff>55903</xdr:rowOff>
    </xdr:to>
    <xdr:pic>
      <xdr:nvPicPr>
        <xdr:cNvPr id="2" name="Afbeelding 2">
          <a:extLst>
            <a:ext uri="{FF2B5EF4-FFF2-40B4-BE49-F238E27FC236}">
              <a16:creationId xmlns:a16="http://schemas.microsoft.com/office/drawing/2014/main" id="{A27E73A2-E342-4623-A4D9-00D05709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453" y="80803"/>
          <a:ext cx="2619788" cy="575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otheek@dolhain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4"/>
  <sheetViews>
    <sheetView tabSelected="1" zoomScale="115" zoomScaleNormal="115" workbookViewId="0">
      <pane ySplit="16" topLeftCell="A17" activePane="bottomLeft" state="frozen"/>
      <selection pane="bottomLeft" activeCell="L10" sqref="L10"/>
    </sheetView>
  </sheetViews>
  <sheetFormatPr defaultColWidth="10.625" defaultRowHeight="15.75" x14ac:dyDescent="0.25"/>
  <cols>
    <col min="1" max="1" width="11" bestFit="1" customWidth="1"/>
    <col min="2" max="2" width="12.25" bestFit="1" customWidth="1"/>
    <col min="3" max="3" width="32.125" bestFit="1" customWidth="1"/>
    <col min="4" max="4" width="8.375" bestFit="1" customWidth="1"/>
    <col min="5" max="5" width="10.875" bestFit="1" customWidth="1"/>
    <col min="6" max="7" width="11.5" customWidth="1"/>
    <col min="8" max="8" width="7.5" customWidth="1"/>
    <col min="9" max="9" width="10.875" customWidth="1"/>
    <col min="10" max="10" width="12.5" style="29" bestFit="1" customWidth="1"/>
  </cols>
  <sheetData>
    <row r="1" spans="1:12" ht="15" customHeight="1" x14ac:dyDescent="0.25">
      <c r="J1" s="78"/>
    </row>
    <row r="2" spans="1:12" ht="15" customHeight="1" x14ac:dyDescent="0.25">
      <c r="J2" s="78"/>
    </row>
    <row r="3" spans="1:12" ht="15" customHeight="1" x14ac:dyDescent="0.25">
      <c r="J3" s="78"/>
    </row>
    <row r="4" spans="1:12" ht="15" customHeight="1" x14ac:dyDescent="0.25">
      <c r="A4" s="4"/>
      <c r="C4" s="21"/>
      <c r="D4" s="4"/>
      <c r="E4" s="22"/>
      <c r="F4" s="22" t="s">
        <v>47</v>
      </c>
      <c r="G4" s="22"/>
      <c r="I4" s="17"/>
      <c r="J4" s="32"/>
      <c r="K4" s="23"/>
    </row>
    <row r="5" spans="1:12" ht="15" customHeight="1" x14ac:dyDescent="0.25">
      <c r="A5" s="4"/>
      <c r="B5" s="120" t="s">
        <v>117</v>
      </c>
      <c r="C5" s="121" t="s">
        <v>124</v>
      </c>
      <c r="D5" s="4"/>
      <c r="E5" s="22"/>
      <c r="F5" s="22" t="s">
        <v>49</v>
      </c>
      <c r="G5" s="22"/>
      <c r="I5" s="17"/>
      <c r="J5" s="32"/>
      <c r="K5" s="23"/>
    </row>
    <row r="6" spans="1:12" ht="15" customHeight="1" x14ac:dyDescent="0.25">
      <c r="A6" s="4"/>
      <c r="B6" t="s">
        <v>91</v>
      </c>
      <c r="C6" s="77"/>
      <c r="D6" s="4"/>
      <c r="E6" s="22"/>
      <c r="F6" s="22" t="s">
        <v>50</v>
      </c>
      <c r="G6" s="22"/>
      <c r="I6" s="17"/>
      <c r="J6" s="32"/>
      <c r="K6" s="23"/>
    </row>
    <row r="7" spans="1:12" ht="15" customHeight="1" x14ac:dyDescent="0.25">
      <c r="A7" s="4"/>
      <c r="B7" s="29" t="s">
        <v>82</v>
      </c>
      <c r="C7" s="21"/>
      <c r="D7" s="4"/>
      <c r="E7" s="22"/>
      <c r="F7" s="24" t="s">
        <v>64</v>
      </c>
      <c r="G7" s="24"/>
      <c r="I7" s="14"/>
      <c r="J7" s="32"/>
      <c r="K7" s="23"/>
    </row>
    <row r="8" spans="1:12" ht="15" customHeight="1" x14ac:dyDescent="0.25">
      <c r="A8" s="4"/>
      <c r="B8" s="29" t="s">
        <v>84</v>
      </c>
      <c r="C8" s="21"/>
      <c r="D8" s="4"/>
      <c r="E8" s="22"/>
      <c r="F8" s="6" t="s">
        <v>46</v>
      </c>
      <c r="G8" s="6"/>
      <c r="I8" s="25"/>
      <c r="J8" s="32"/>
      <c r="K8" s="23"/>
    </row>
    <row r="9" spans="1:12" ht="15" customHeight="1" x14ac:dyDescent="0.25">
      <c r="A9" s="4"/>
      <c r="B9" s="29" t="s">
        <v>85</v>
      </c>
      <c r="C9" s="21"/>
      <c r="D9" s="4"/>
      <c r="E9" s="22"/>
      <c r="F9" s="22"/>
      <c r="G9" s="22"/>
      <c r="H9" s="6"/>
      <c r="I9" s="25"/>
      <c r="J9" s="32"/>
      <c r="K9" s="23"/>
    </row>
    <row r="10" spans="1:12" ht="15" customHeight="1" x14ac:dyDescent="0.25">
      <c r="A10" s="4"/>
      <c r="B10" s="29" t="s">
        <v>83</v>
      </c>
      <c r="C10" s="21"/>
      <c r="D10" s="4"/>
      <c r="E10" s="22"/>
      <c r="F10" s="22"/>
      <c r="G10" s="22"/>
      <c r="H10" s="6"/>
      <c r="I10" s="25"/>
      <c r="J10" s="32"/>
      <c r="K10" s="23"/>
    </row>
    <row r="11" spans="1:12" ht="18" customHeight="1" x14ac:dyDescent="0.25">
      <c r="A11" s="4"/>
      <c r="B11" s="4" t="s">
        <v>86</v>
      </c>
      <c r="C11" s="21" t="s">
        <v>88</v>
      </c>
      <c r="D11" s="4"/>
      <c r="E11" s="7"/>
      <c r="F11" s="7"/>
      <c r="G11" s="7"/>
      <c r="H11" s="14"/>
      <c r="J11" s="32"/>
      <c r="K11" s="23"/>
    </row>
    <row r="12" spans="1:12" ht="15" customHeight="1" x14ac:dyDescent="0.25">
      <c r="B12" s="29" t="s">
        <v>87</v>
      </c>
      <c r="C12" s="76" t="s">
        <v>89</v>
      </c>
      <c r="D12" s="4"/>
      <c r="E12" s="119" t="s">
        <v>118</v>
      </c>
      <c r="F12" s="118">
        <v>45407</v>
      </c>
      <c r="G12" s="22"/>
      <c r="H12" s="26"/>
    </row>
    <row r="13" spans="1:12" ht="15" customHeight="1" x14ac:dyDescent="0.25">
      <c r="A13" s="4"/>
      <c r="C13" s="76"/>
      <c r="D13" s="4"/>
      <c r="E13" s="22"/>
      <c r="F13" s="122"/>
      <c r="G13" s="22"/>
      <c r="H13" s="23"/>
      <c r="J13" s="32"/>
      <c r="K13" s="23"/>
    </row>
    <row r="14" spans="1:12" ht="15" customHeight="1" x14ac:dyDescent="0.25">
      <c r="A14" s="4"/>
      <c r="B14" s="29"/>
      <c r="C14" s="76"/>
      <c r="D14" s="4"/>
      <c r="E14" s="124" t="s">
        <v>51</v>
      </c>
      <c r="F14" s="123">
        <v>0.2</v>
      </c>
      <c r="G14" s="27"/>
      <c r="J14" s="32"/>
      <c r="K14" s="23"/>
    </row>
    <row r="15" spans="1:12" x14ac:dyDescent="0.25">
      <c r="A15" s="2"/>
      <c r="B15" s="2"/>
      <c r="C15" s="3"/>
      <c r="D15" s="3"/>
      <c r="E15" s="3"/>
      <c r="F15" s="3"/>
      <c r="G15" s="3"/>
      <c r="H15" s="3"/>
      <c r="I15" s="3"/>
    </row>
    <row r="16" spans="1:12" ht="33" customHeight="1" x14ac:dyDescent="0.25">
      <c r="A16" s="37" t="s">
        <v>0</v>
      </c>
      <c r="B16" s="38" t="s">
        <v>55</v>
      </c>
      <c r="C16" s="38" t="s">
        <v>1</v>
      </c>
      <c r="D16" s="38" t="s">
        <v>2</v>
      </c>
      <c r="E16" s="38" t="s">
        <v>3</v>
      </c>
      <c r="F16" s="38" t="s">
        <v>4</v>
      </c>
      <c r="G16" s="38" t="s">
        <v>54</v>
      </c>
      <c r="H16" s="39" t="s">
        <v>5</v>
      </c>
      <c r="I16" s="40" t="s">
        <v>11</v>
      </c>
      <c r="J16" s="79"/>
      <c r="K16" s="28"/>
      <c r="L16" s="1"/>
    </row>
    <row r="17" spans="1:12" ht="15.95" customHeight="1" x14ac:dyDescent="0.25">
      <c r="A17" s="57" t="s">
        <v>8</v>
      </c>
      <c r="B17" s="58">
        <v>3677309</v>
      </c>
      <c r="C17" s="59" t="s">
        <v>38</v>
      </c>
      <c r="D17" s="60">
        <v>120</v>
      </c>
      <c r="E17" s="61" t="s">
        <v>13</v>
      </c>
      <c r="F17" s="62">
        <v>49.95</v>
      </c>
      <c r="G17" s="62">
        <f t="shared" ref="G17:G56" si="0">F17*(1-$F$14)</f>
        <v>39.960000000000008</v>
      </c>
      <c r="H17" s="63"/>
      <c r="I17" s="64">
        <f t="shared" ref="I17:I56" si="1">G17*H17</f>
        <v>0</v>
      </c>
      <c r="K17" s="36"/>
    </row>
    <row r="18" spans="1:12" ht="15.95" customHeight="1" x14ac:dyDescent="0.25">
      <c r="A18" s="14" t="s">
        <v>8</v>
      </c>
      <c r="B18" s="19">
        <v>4700548</v>
      </c>
      <c r="C18" s="16" t="s">
        <v>120</v>
      </c>
      <c r="D18" s="17" t="s">
        <v>119</v>
      </c>
      <c r="E18" s="4" t="s">
        <v>14</v>
      </c>
      <c r="F18" s="18">
        <v>22.5</v>
      </c>
      <c r="G18" s="18">
        <f t="shared" si="0"/>
        <v>18</v>
      </c>
      <c r="H18" s="22"/>
      <c r="I18" s="5">
        <f t="shared" si="1"/>
        <v>0</v>
      </c>
      <c r="K18" s="36"/>
    </row>
    <row r="19" spans="1:12" ht="15.95" customHeight="1" x14ac:dyDescent="0.25">
      <c r="A19" s="68" t="s">
        <v>6</v>
      </c>
      <c r="B19" s="69">
        <v>3722691</v>
      </c>
      <c r="C19" s="70" t="s">
        <v>18</v>
      </c>
      <c r="D19" s="71">
        <v>300</v>
      </c>
      <c r="E19" s="72" t="s">
        <v>15</v>
      </c>
      <c r="F19" s="73">
        <v>33.5</v>
      </c>
      <c r="G19" s="73">
        <f t="shared" si="0"/>
        <v>26.8</v>
      </c>
      <c r="H19" s="74"/>
      <c r="I19" s="75">
        <f t="shared" si="1"/>
        <v>0</v>
      </c>
      <c r="K19" s="36"/>
    </row>
    <row r="20" spans="1:12" ht="15.95" customHeight="1" x14ac:dyDescent="0.25">
      <c r="A20" s="92" t="s">
        <v>10</v>
      </c>
      <c r="B20" s="93">
        <v>3642063</v>
      </c>
      <c r="C20" s="94" t="s">
        <v>19</v>
      </c>
      <c r="D20" s="95">
        <v>300</v>
      </c>
      <c r="E20" s="96" t="s">
        <v>15</v>
      </c>
      <c r="F20" s="97">
        <v>27.5</v>
      </c>
      <c r="G20" s="97">
        <f t="shared" si="0"/>
        <v>22</v>
      </c>
      <c r="H20" s="98"/>
      <c r="I20" s="99">
        <f t="shared" si="1"/>
        <v>0</v>
      </c>
      <c r="K20" s="36"/>
    </row>
    <row r="21" spans="1:12" ht="15.95" customHeight="1" x14ac:dyDescent="0.25">
      <c r="A21" s="14" t="s">
        <v>76</v>
      </c>
      <c r="B21" s="19">
        <v>918599</v>
      </c>
      <c r="C21" s="16" t="s">
        <v>95</v>
      </c>
      <c r="D21" s="17">
        <v>500</v>
      </c>
      <c r="E21" s="4" t="s">
        <v>71</v>
      </c>
      <c r="F21" s="18">
        <v>2.5</v>
      </c>
      <c r="G21" s="18">
        <f t="shared" si="0"/>
        <v>2</v>
      </c>
      <c r="H21" s="22"/>
      <c r="I21" s="5">
        <f t="shared" si="1"/>
        <v>0</v>
      </c>
      <c r="K21" s="36"/>
    </row>
    <row r="22" spans="1:12" ht="15.95" customHeight="1" x14ac:dyDescent="0.25">
      <c r="A22" s="14" t="s">
        <v>76</v>
      </c>
      <c r="B22" s="19">
        <v>3697109</v>
      </c>
      <c r="C22" s="16" t="s">
        <v>95</v>
      </c>
      <c r="D22" s="17">
        <v>750</v>
      </c>
      <c r="E22" s="4" t="s">
        <v>71</v>
      </c>
      <c r="F22" s="18">
        <v>3</v>
      </c>
      <c r="G22" s="18">
        <f t="shared" si="0"/>
        <v>2.4000000000000004</v>
      </c>
      <c r="H22" s="22"/>
      <c r="I22" s="5">
        <f t="shared" si="1"/>
        <v>0</v>
      </c>
      <c r="J22" s="4"/>
      <c r="K22" s="36"/>
      <c r="L22" s="5"/>
    </row>
    <row r="23" spans="1:12" ht="15.95" customHeight="1" x14ac:dyDescent="0.25">
      <c r="A23" s="14" t="s">
        <v>76</v>
      </c>
      <c r="B23" s="19">
        <v>4523221</v>
      </c>
      <c r="C23" s="16" t="s">
        <v>101</v>
      </c>
      <c r="D23" s="17">
        <v>550</v>
      </c>
      <c r="E23" s="4" t="s">
        <v>71</v>
      </c>
      <c r="F23" s="18">
        <v>4</v>
      </c>
      <c r="G23" s="18">
        <f t="shared" si="0"/>
        <v>3.2</v>
      </c>
      <c r="H23" s="22"/>
      <c r="I23" s="5">
        <f t="shared" si="1"/>
        <v>0</v>
      </c>
      <c r="J23" s="4"/>
      <c r="K23" s="36"/>
      <c r="L23" s="5"/>
    </row>
    <row r="24" spans="1:12" ht="15.95" customHeight="1" x14ac:dyDescent="0.25">
      <c r="A24" s="14" t="s">
        <v>76</v>
      </c>
      <c r="B24" s="19">
        <v>923193</v>
      </c>
      <c r="C24" s="16" t="s">
        <v>102</v>
      </c>
      <c r="D24" s="17">
        <v>750</v>
      </c>
      <c r="E24" s="4" t="s">
        <v>71</v>
      </c>
      <c r="F24" s="18">
        <v>4.5</v>
      </c>
      <c r="G24" s="18">
        <f t="shared" si="0"/>
        <v>3.6</v>
      </c>
      <c r="H24" s="22"/>
      <c r="I24" s="5">
        <f t="shared" si="1"/>
        <v>0</v>
      </c>
      <c r="J24" s="4"/>
      <c r="K24" s="36"/>
      <c r="L24" s="5"/>
    </row>
    <row r="25" spans="1:12" ht="15.95" customHeight="1" x14ac:dyDescent="0.25">
      <c r="A25" s="83" t="s">
        <v>9</v>
      </c>
      <c r="B25" s="84">
        <v>4570263</v>
      </c>
      <c r="C25" s="85" t="s">
        <v>96</v>
      </c>
      <c r="D25" s="86" t="s">
        <v>97</v>
      </c>
      <c r="E25" s="87" t="s">
        <v>71</v>
      </c>
      <c r="F25" s="88">
        <v>22.5</v>
      </c>
      <c r="G25" s="88">
        <f t="shared" si="0"/>
        <v>18</v>
      </c>
      <c r="H25" s="89"/>
      <c r="I25" s="90">
        <f t="shared" si="1"/>
        <v>0</v>
      </c>
      <c r="J25" s="4"/>
      <c r="K25" s="36"/>
      <c r="L25" s="5"/>
    </row>
    <row r="26" spans="1:12" ht="15.95" customHeight="1" x14ac:dyDescent="0.25">
      <c r="A26" s="41" t="s">
        <v>8</v>
      </c>
      <c r="B26" s="55">
        <v>4735791</v>
      </c>
      <c r="C26" s="42" t="s">
        <v>123</v>
      </c>
      <c r="D26" s="43" t="s">
        <v>122</v>
      </c>
      <c r="E26" s="66" t="s">
        <v>15</v>
      </c>
      <c r="F26" s="45">
        <v>12.95</v>
      </c>
      <c r="G26" s="45">
        <f t="shared" si="0"/>
        <v>10.36</v>
      </c>
      <c r="H26" s="54"/>
      <c r="I26" s="46">
        <f t="shared" si="1"/>
        <v>0</v>
      </c>
      <c r="J26" s="4"/>
      <c r="K26" s="36"/>
      <c r="L26" s="5"/>
    </row>
    <row r="27" spans="1:12" ht="15.95" customHeight="1" x14ac:dyDescent="0.25">
      <c r="A27" s="41" t="s">
        <v>8</v>
      </c>
      <c r="B27" s="55">
        <v>4731253</v>
      </c>
      <c r="C27" s="42" t="s">
        <v>121</v>
      </c>
      <c r="D27" s="43" t="s">
        <v>122</v>
      </c>
      <c r="E27" s="66" t="s">
        <v>15</v>
      </c>
      <c r="F27" s="45">
        <v>12.95</v>
      </c>
      <c r="G27" s="45">
        <f t="shared" si="0"/>
        <v>10.36</v>
      </c>
      <c r="H27" s="54"/>
      <c r="I27" s="46">
        <f t="shared" si="1"/>
        <v>0</v>
      </c>
      <c r="J27" s="4"/>
      <c r="K27" s="36"/>
      <c r="L27" s="5"/>
    </row>
    <row r="28" spans="1:12" ht="15.95" customHeight="1" x14ac:dyDescent="0.25">
      <c r="A28" s="41" t="s">
        <v>8</v>
      </c>
      <c r="B28" s="55">
        <v>4731246</v>
      </c>
      <c r="C28" s="42" t="s">
        <v>100</v>
      </c>
      <c r="D28" s="43" t="s">
        <v>122</v>
      </c>
      <c r="E28" s="66" t="s">
        <v>15</v>
      </c>
      <c r="F28" s="45">
        <v>12.95</v>
      </c>
      <c r="G28" s="45">
        <f t="shared" si="0"/>
        <v>10.36</v>
      </c>
      <c r="H28" s="54"/>
      <c r="I28" s="46">
        <f t="shared" si="1"/>
        <v>0</v>
      </c>
      <c r="J28" s="4"/>
      <c r="K28" s="36"/>
      <c r="L28" s="5"/>
    </row>
    <row r="29" spans="1:12" ht="15.95" customHeight="1" x14ac:dyDescent="0.25">
      <c r="A29" s="14" t="s">
        <v>8</v>
      </c>
      <c r="B29" s="35">
        <v>4198859</v>
      </c>
      <c r="C29" s="16" t="s">
        <v>56</v>
      </c>
      <c r="D29" s="17" t="s">
        <v>69</v>
      </c>
      <c r="E29" s="4" t="s">
        <v>15</v>
      </c>
      <c r="F29" s="18">
        <v>9.75</v>
      </c>
      <c r="G29" s="18">
        <f t="shared" si="0"/>
        <v>7.8000000000000007</v>
      </c>
      <c r="H29" s="22"/>
      <c r="I29" s="5">
        <f t="shared" si="1"/>
        <v>0</v>
      </c>
      <c r="K29" s="36"/>
    </row>
    <row r="30" spans="1:12" ht="15.95" customHeight="1" x14ac:dyDescent="0.25">
      <c r="A30" s="14" t="s">
        <v>8</v>
      </c>
      <c r="B30" s="35">
        <v>4346755</v>
      </c>
      <c r="C30" s="16" t="s">
        <v>81</v>
      </c>
      <c r="D30" s="17" t="s">
        <v>69</v>
      </c>
      <c r="E30" s="4" t="s">
        <v>15</v>
      </c>
      <c r="F30" s="18">
        <v>9.75</v>
      </c>
      <c r="G30" s="18">
        <f t="shared" si="0"/>
        <v>7.8000000000000007</v>
      </c>
      <c r="H30" s="22"/>
      <c r="I30" s="5">
        <f t="shared" si="1"/>
        <v>0</v>
      </c>
      <c r="K30" s="36"/>
    </row>
    <row r="31" spans="1:12" ht="15.95" customHeight="1" x14ac:dyDescent="0.25">
      <c r="A31" s="41" t="s">
        <v>8</v>
      </c>
      <c r="B31" s="82">
        <v>4592457</v>
      </c>
      <c r="C31" s="42" t="s">
        <v>115</v>
      </c>
      <c r="D31" s="43" t="s">
        <v>70</v>
      </c>
      <c r="E31" s="44" t="s">
        <v>15</v>
      </c>
      <c r="F31" s="45">
        <v>19.95</v>
      </c>
      <c r="G31" s="45">
        <f t="shared" si="0"/>
        <v>15.96</v>
      </c>
      <c r="H31" s="54"/>
      <c r="I31" s="46">
        <f t="shared" si="1"/>
        <v>0</v>
      </c>
      <c r="K31" s="36"/>
    </row>
    <row r="32" spans="1:12" ht="15.95" customHeight="1" x14ac:dyDescent="0.25">
      <c r="A32" s="41" t="s">
        <v>8</v>
      </c>
      <c r="B32" s="82">
        <v>4225900</v>
      </c>
      <c r="C32" s="42" t="s">
        <v>93</v>
      </c>
      <c r="D32" s="43" t="s">
        <v>70</v>
      </c>
      <c r="E32" s="44" t="s">
        <v>15</v>
      </c>
      <c r="F32" s="45">
        <v>19.95</v>
      </c>
      <c r="G32" s="45">
        <f t="shared" si="0"/>
        <v>15.96</v>
      </c>
      <c r="H32" s="54"/>
      <c r="I32" s="46">
        <f t="shared" si="1"/>
        <v>0</v>
      </c>
      <c r="J32" s="21"/>
      <c r="K32" s="36"/>
    </row>
    <row r="33" spans="1:11" ht="15.95" customHeight="1" x14ac:dyDescent="0.25">
      <c r="A33" s="41" t="s">
        <v>8</v>
      </c>
      <c r="B33" s="56">
        <v>4167979</v>
      </c>
      <c r="C33" s="42" t="s">
        <v>44</v>
      </c>
      <c r="D33" s="43" t="s">
        <v>70</v>
      </c>
      <c r="E33" s="44" t="s">
        <v>15</v>
      </c>
      <c r="F33" s="45">
        <v>19.95</v>
      </c>
      <c r="G33" s="45">
        <f t="shared" si="0"/>
        <v>15.96</v>
      </c>
      <c r="H33" s="54"/>
      <c r="I33" s="46">
        <f t="shared" si="1"/>
        <v>0</v>
      </c>
      <c r="K33" s="36"/>
    </row>
    <row r="34" spans="1:11" ht="15.95" customHeight="1" x14ac:dyDescent="0.25">
      <c r="A34" s="41" t="s">
        <v>8</v>
      </c>
      <c r="B34" s="56">
        <v>4121604</v>
      </c>
      <c r="C34" s="42" t="s">
        <v>39</v>
      </c>
      <c r="D34" s="43" t="s">
        <v>70</v>
      </c>
      <c r="E34" s="44" t="s">
        <v>15</v>
      </c>
      <c r="F34" s="45">
        <v>19.95</v>
      </c>
      <c r="G34" s="45">
        <f t="shared" si="0"/>
        <v>15.96</v>
      </c>
      <c r="H34" s="54"/>
      <c r="I34" s="46">
        <f t="shared" si="1"/>
        <v>0</v>
      </c>
      <c r="K34" s="36"/>
    </row>
    <row r="35" spans="1:11" ht="15.95" customHeight="1" x14ac:dyDescent="0.25">
      <c r="A35" s="14" t="s">
        <v>8</v>
      </c>
      <c r="B35" s="35">
        <v>4167946</v>
      </c>
      <c r="C35" s="16" t="s">
        <v>113</v>
      </c>
      <c r="D35" s="17" t="s">
        <v>72</v>
      </c>
      <c r="E35" s="4" t="s">
        <v>71</v>
      </c>
      <c r="F35" s="18">
        <v>14.5</v>
      </c>
      <c r="G35" s="18">
        <f t="shared" si="0"/>
        <v>11.600000000000001</v>
      </c>
      <c r="H35" s="22"/>
      <c r="I35" s="5">
        <f t="shared" si="1"/>
        <v>0</v>
      </c>
      <c r="K35" s="36"/>
    </row>
    <row r="36" spans="1:11" ht="15.95" customHeight="1" x14ac:dyDescent="0.25">
      <c r="A36" s="14" t="s">
        <v>8</v>
      </c>
      <c r="B36" s="35">
        <v>4167912</v>
      </c>
      <c r="C36" s="16" t="s">
        <v>20</v>
      </c>
      <c r="D36" s="17" t="s">
        <v>72</v>
      </c>
      <c r="E36" s="4" t="s">
        <v>71</v>
      </c>
      <c r="F36" s="18">
        <v>14.5</v>
      </c>
      <c r="G36" s="18">
        <f t="shared" si="0"/>
        <v>11.600000000000001</v>
      </c>
      <c r="H36" s="22"/>
      <c r="I36" s="5">
        <f t="shared" si="1"/>
        <v>0</v>
      </c>
      <c r="K36" s="36"/>
    </row>
    <row r="37" spans="1:11" ht="15.95" customHeight="1" x14ac:dyDescent="0.25">
      <c r="A37" s="14" t="s">
        <v>8</v>
      </c>
      <c r="B37" s="35">
        <v>4167938</v>
      </c>
      <c r="C37" s="16" t="s">
        <v>21</v>
      </c>
      <c r="D37" s="17" t="s">
        <v>72</v>
      </c>
      <c r="E37" s="4" t="s">
        <v>71</v>
      </c>
      <c r="F37" s="18">
        <v>14.5</v>
      </c>
      <c r="G37" s="18">
        <f t="shared" si="0"/>
        <v>11.600000000000001</v>
      </c>
      <c r="H37" s="22"/>
      <c r="I37" s="5">
        <f t="shared" si="1"/>
        <v>0</v>
      </c>
      <c r="K37" s="36"/>
    </row>
    <row r="38" spans="1:11" ht="15.95" customHeight="1" x14ac:dyDescent="0.25">
      <c r="A38" s="14" t="s">
        <v>8</v>
      </c>
      <c r="B38" s="35">
        <v>4167920</v>
      </c>
      <c r="C38" s="16" t="s">
        <v>22</v>
      </c>
      <c r="D38" s="17" t="s">
        <v>72</v>
      </c>
      <c r="E38" s="4" t="s">
        <v>71</v>
      </c>
      <c r="F38" s="18">
        <v>14.5</v>
      </c>
      <c r="G38" s="18">
        <f t="shared" si="0"/>
        <v>11.600000000000001</v>
      </c>
      <c r="H38" s="22"/>
      <c r="I38" s="5">
        <f t="shared" si="1"/>
        <v>0</v>
      </c>
      <c r="K38" s="36"/>
    </row>
    <row r="39" spans="1:11" ht="15.95" customHeight="1" x14ac:dyDescent="0.25">
      <c r="A39" s="41" t="s">
        <v>8</v>
      </c>
      <c r="B39" s="82">
        <v>4418901</v>
      </c>
      <c r="C39" s="42" t="s">
        <v>90</v>
      </c>
      <c r="D39" s="43" t="s">
        <v>73</v>
      </c>
      <c r="E39" s="44" t="s">
        <v>15</v>
      </c>
      <c r="F39" s="45">
        <v>12.95</v>
      </c>
      <c r="G39" s="45">
        <f t="shared" si="0"/>
        <v>10.36</v>
      </c>
      <c r="H39" s="54"/>
      <c r="I39" s="46">
        <f t="shared" si="1"/>
        <v>0</v>
      </c>
      <c r="J39" s="21"/>
      <c r="K39" s="36"/>
    </row>
    <row r="40" spans="1:11" ht="15.95" customHeight="1" x14ac:dyDescent="0.25">
      <c r="A40" s="41" t="s">
        <v>8</v>
      </c>
      <c r="B40" s="56">
        <v>4242905</v>
      </c>
      <c r="C40" s="42" t="s">
        <v>63</v>
      </c>
      <c r="D40" s="43" t="s">
        <v>73</v>
      </c>
      <c r="E40" s="44" t="s">
        <v>15</v>
      </c>
      <c r="F40" s="45">
        <v>12.95</v>
      </c>
      <c r="G40" s="45">
        <f t="shared" si="0"/>
        <v>10.36</v>
      </c>
      <c r="H40" s="54"/>
      <c r="I40" s="46">
        <f t="shared" si="1"/>
        <v>0</v>
      </c>
      <c r="K40" s="36"/>
    </row>
    <row r="41" spans="1:11" ht="15.95" customHeight="1" x14ac:dyDescent="0.25">
      <c r="A41" s="41" t="s">
        <v>8</v>
      </c>
      <c r="B41" s="56">
        <v>4156733</v>
      </c>
      <c r="C41" s="42" t="s">
        <v>41</v>
      </c>
      <c r="D41" s="43" t="s">
        <v>73</v>
      </c>
      <c r="E41" s="44" t="s">
        <v>15</v>
      </c>
      <c r="F41" s="45">
        <v>12.95</v>
      </c>
      <c r="G41" s="45">
        <f t="shared" si="0"/>
        <v>10.36</v>
      </c>
      <c r="H41" s="54"/>
      <c r="I41" s="46">
        <f t="shared" si="1"/>
        <v>0</v>
      </c>
      <c r="K41" s="36"/>
    </row>
    <row r="42" spans="1:11" ht="15.95" customHeight="1" x14ac:dyDescent="0.25">
      <c r="A42" s="14" t="s">
        <v>7</v>
      </c>
      <c r="B42" s="15">
        <v>3728953</v>
      </c>
      <c r="C42" s="16" t="s">
        <v>42</v>
      </c>
      <c r="D42" s="17">
        <v>1300</v>
      </c>
      <c r="E42" s="4" t="s">
        <v>15</v>
      </c>
      <c r="F42" s="18">
        <v>34.950000000000003</v>
      </c>
      <c r="G42" s="18">
        <f t="shared" si="0"/>
        <v>27.960000000000004</v>
      </c>
      <c r="H42" s="22"/>
      <c r="I42" s="5">
        <f t="shared" si="1"/>
        <v>0</v>
      </c>
      <c r="K42" s="36"/>
    </row>
    <row r="43" spans="1:11" ht="15.95" customHeight="1" x14ac:dyDescent="0.25">
      <c r="A43" s="14" t="s">
        <v>7</v>
      </c>
      <c r="B43" s="20">
        <v>3764644</v>
      </c>
      <c r="C43" s="16" t="s">
        <v>43</v>
      </c>
      <c r="D43" s="17">
        <v>1300</v>
      </c>
      <c r="E43" s="4" t="s">
        <v>15</v>
      </c>
      <c r="F43" s="18">
        <v>34.950000000000003</v>
      </c>
      <c r="G43" s="18">
        <f t="shared" si="0"/>
        <v>27.960000000000004</v>
      </c>
      <c r="H43" s="22"/>
      <c r="I43" s="5">
        <f t="shared" si="1"/>
        <v>0</v>
      </c>
      <c r="K43" s="36"/>
    </row>
    <row r="44" spans="1:11" ht="15.95" customHeight="1" x14ac:dyDescent="0.25">
      <c r="A44" s="41" t="s">
        <v>9</v>
      </c>
      <c r="B44" s="67">
        <v>4570255</v>
      </c>
      <c r="C44" s="42" t="s">
        <v>37</v>
      </c>
      <c r="D44" s="43" t="s">
        <v>98</v>
      </c>
      <c r="E44" s="44" t="s">
        <v>15</v>
      </c>
      <c r="F44" s="45">
        <v>19.95</v>
      </c>
      <c r="G44" s="45">
        <f t="shared" si="0"/>
        <v>15.96</v>
      </c>
      <c r="H44" s="54"/>
      <c r="I44" s="46">
        <f t="shared" si="1"/>
        <v>0</v>
      </c>
      <c r="K44" s="36"/>
    </row>
    <row r="45" spans="1:11" ht="15.95" customHeight="1" x14ac:dyDescent="0.25">
      <c r="A45" s="41" t="s">
        <v>9</v>
      </c>
      <c r="B45" s="67">
        <v>4570230</v>
      </c>
      <c r="C45" s="42" t="s">
        <v>107</v>
      </c>
      <c r="D45" s="43" t="s">
        <v>99</v>
      </c>
      <c r="E45" s="44" t="s">
        <v>15</v>
      </c>
      <c r="F45" s="45">
        <v>19.95</v>
      </c>
      <c r="G45" s="45">
        <f t="shared" si="0"/>
        <v>15.96</v>
      </c>
      <c r="H45" s="54"/>
      <c r="I45" s="46">
        <f t="shared" si="1"/>
        <v>0</v>
      </c>
      <c r="K45" s="36"/>
    </row>
    <row r="46" spans="1:11" ht="15.95" customHeight="1" x14ac:dyDescent="0.25">
      <c r="A46" s="41" t="s">
        <v>9</v>
      </c>
      <c r="B46" s="67">
        <v>4570248</v>
      </c>
      <c r="C46" s="42" t="s">
        <v>36</v>
      </c>
      <c r="D46" s="43" t="s">
        <v>99</v>
      </c>
      <c r="E46" s="44" t="s">
        <v>15</v>
      </c>
      <c r="F46" s="45">
        <v>19.95</v>
      </c>
      <c r="G46" s="45">
        <f t="shared" si="0"/>
        <v>15.96</v>
      </c>
      <c r="H46" s="54"/>
      <c r="I46" s="46">
        <f t="shared" si="1"/>
        <v>0</v>
      </c>
      <c r="K46" s="36"/>
    </row>
    <row r="47" spans="1:11" ht="15.95" customHeight="1" x14ac:dyDescent="0.25">
      <c r="A47" s="68" t="s">
        <v>6</v>
      </c>
      <c r="B47" s="69">
        <v>4126017</v>
      </c>
      <c r="C47" s="70" t="s">
        <v>62</v>
      </c>
      <c r="D47" s="71">
        <v>60</v>
      </c>
      <c r="E47" s="72" t="s">
        <v>12</v>
      </c>
      <c r="F47" s="73">
        <v>22.5</v>
      </c>
      <c r="G47" s="73">
        <f t="shared" si="0"/>
        <v>18</v>
      </c>
      <c r="H47" s="74"/>
      <c r="I47" s="75">
        <f t="shared" si="1"/>
        <v>0</v>
      </c>
      <c r="K47" s="36"/>
    </row>
    <row r="48" spans="1:11" ht="15.95" customHeight="1" x14ac:dyDescent="0.25">
      <c r="A48" s="57" t="s">
        <v>8</v>
      </c>
      <c r="B48" s="65">
        <v>4312815</v>
      </c>
      <c r="C48" s="59" t="s">
        <v>79</v>
      </c>
      <c r="D48" s="60">
        <v>700</v>
      </c>
      <c r="E48" s="61" t="s">
        <v>15</v>
      </c>
      <c r="F48" s="62">
        <v>32.950000000000003</v>
      </c>
      <c r="G48" s="62">
        <f t="shared" si="0"/>
        <v>26.360000000000003</v>
      </c>
      <c r="H48" s="63"/>
      <c r="I48" s="64">
        <f t="shared" si="1"/>
        <v>0</v>
      </c>
      <c r="K48" s="36"/>
    </row>
    <row r="49" spans="1:11" ht="15.95" customHeight="1" x14ac:dyDescent="0.25">
      <c r="A49" s="57" t="s">
        <v>8</v>
      </c>
      <c r="B49" s="65">
        <v>4312807</v>
      </c>
      <c r="C49" s="59" t="s">
        <v>78</v>
      </c>
      <c r="D49" s="60">
        <v>700</v>
      </c>
      <c r="E49" s="61" t="s">
        <v>15</v>
      </c>
      <c r="F49" s="62">
        <v>32.950000000000003</v>
      </c>
      <c r="G49" s="62">
        <f t="shared" si="0"/>
        <v>26.360000000000003</v>
      </c>
      <c r="H49" s="63"/>
      <c r="I49" s="64">
        <f t="shared" si="1"/>
        <v>0</v>
      </c>
      <c r="K49" s="36"/>
    </row>
    <row r="50" spans="1:11" ht="15.95" customHeight="1" x14ac:dyDescent="0.25">
      <c r="A50" s="14" t="s">
        <v>8</v>
      </c>
      <c r="B50" s="35">
        <v>4167813</v>
      </c>
      <c r="C50" s="16" t="s">
        <v>23</v>
      </c>
      <c r="D50" s="17" t="s">
        <v>74</v>
      </c>
      <c r="E50" s="4" t="s">
        <v>71</v>
      </c>
      <c r="F50" s="18">
        <v>15.5</v>
      </c>
      <c r="G50" s="18">
        <f t="shared" si="0"/>
        <v>12.4</v>
      </c>
      <c r="H50" s="22"/>
      <c r="I50" s="5">
        <f t="shared" si="1"/>
        <v>0</v>
      </c>
      <c r="K50" s="36"/>
    </row>
    <row r="51" spans="1:11" ht="15.95" customHeight="1" x14ac:dyDescent="0.25">
      <c r="A51" s="14" t="s">
        <v>8</v>
      </c>
      <c r="B51" s="35">
        <v>4167904</v>
      </c>
      <c r="C51" s="16" t="s">
        <v>24</v>
      </c>
      <c r="D51" s="17" t="s">
        <v>74</v>
      </c>
      <c r="E51" s="4" t="s">
        <v>71</v>
      </c>
      <c r="F51" s="18">
        <v>15.5</v>
      </c>
      <c r="G51" s="18">
        <f t="shared" si="0"/>
        <v>12.4</v>
      </c>
      <c r="H51" s="22"/>
      <c r="I51" s="5">
        <f t="shared" si="1"/>
        <v>0</v>
      </c>
      <c r="K51" s="36"/>
    </row>
    <row r="52" spans="1:11" ht="15.95" customHeight="1" x14ac:dyDescent="0.25">
      <c r="A52" s="14" t="s">
        <v>8</v>
      </c>
      <c r="B52" s="35">
        <v>4167896</v>
      </c>
      <c r="C52" s="16" t="s">
        <v>25</v>
      </c>
      <c r="D52" s="17" t="s">
        <v>74</v>
      </c>
      <c r="E52" s="4" t="s">
        <v>71</v>
      </c>
      <c r="F52" s="18">
        <v>15.5</v>
      </c>
      <c r="G52" s="18">
        <f t="shared" si="0"/>
        <v>12.4</v>
      </c>
      <c r="H52" s="22"/>
      <c r="I52" s="5">
        <f t="shared" si="1"/>
        <v>0</v>
      </c>
      <c r="K52" s="36"/>
    </row>
    <row r="53" spans="1:11" ht="15.95" customHeight="1" x14ac:dyDescent="0.25">
      <c r="A53" s="14" t="s">
        <v>8</v>
      </c>
      <c r="B53" s="35">
        <v>4516852</v>
      </c>
      <c r="C53" s="16" t="s">
        <v>114</v>
      </c>
      <c r="D53" s="17" t="s">
        <v>74</v>
      </c>
      <c r="E53" s="4" t="s">
        <v>71</v>
      </c>
      <c r="F53" s="18">
        <v>15.5</v>
      </c>
      <c r="G53" s="18">
        <f t="shared" si="0"/>
        <v>12.4</v>
      </c>
      <c r="H53" s="22"/>
      <c r="I53" s="5">
        <f t="shared" si="1"/>
        <v>0</v>
      </c>
      <c r="K53" s="36"/>
    </row>
    <row r="54" spans="1:11" ht="15.95" customHeight="1" x14ac:dyDescent="0.25">
      <c r="A54" s="41" t="s">
        <v>7</v>
      </c>
      <c r="B54" s="55">
        <v>3677234</v>
      </c>
      <c r="C54" s="42" t="s">
        <v>26</v>
      </c>
      <c r="D54" s="43">
        <v>1400</v>
      </c>
      <c r="E54" s="44" t="s">
        <v>15</v>
      </c>
      <c r="F54" s="45">
        <v>34.950000000000003</v>
      </c>
      <c r="G54" s="45">
        <f t="shared" si="0"/>
        <v>27.960000000000004</v>
      </c>
      <c r="H54" s="54"/>
      <c r="I54" s="46">
        <f t="shared" si="1"/>
        <v>0</v>
      </c>
      <c r="K54" s="36"/>
    </row>
    <row r="55" spans="1:11" ht="15.95" customHeight="1" x14ac:dyDescent="0.25">
      <c r="A55" s="41" t="s">
        <v>7</v>
      </c>
      <c r="B55" s="55">
        <v>4265153</v>
      </c>
      <c r="C55" s="42" t="s">
        <v>65</v>
      </c>
      <c r="D55" s="43" t="s">
        <v>66</v>
      </c>
      <c r="E55" s="44" t="s">
        <v>15</v>
      </c>
      <c r="F55" s="45">
        <v>29.95</v>
      </c>
      <c r="G55" s="45">
        <f t="shared" si="0"/>
        <v>23.96</v>
      </c>
      <c r="H55" s="54"/>
      <c r="I55" s="46">
        <f t="shared" si="1"/>
        <v>0</v>
      </c>
      <c r="K55" s="36"/>
    </row>
    <row r="56" spans="1:11" ht="15.95" customHeight="1" x14ac:dyDescent="0.25">
      <c r="A56" s="41" t="s">
        <v>7</v>
      </c>
      <c r="B56" s="55">
        <v>3677226</v>
      </c>
      <c r="C56" s="42" t="s">
        <v>27</v>
      </c>
      <c r="D56" s="43">
        <v>1400</v>
      </c>
      <c r="E56" s="44" t="s">
        <v>15</v>
      </c>
      <c r="F56" s="45">
        <v>34.950000000000003</v>
      </c>
      <c r="G56" s="45">
        <f t="shared" si="0"/>
        <v>27.960000000000004</v>
      </c>
      <c r="H56" s="54"/>
      <c r="I56" s="46">
        <f t="shared" si="1"/>
        <v>0</v>
      </c>
      <c r="K56" s="36"/>
    </row>
    <row r="57" spans="1:11" ht="15.95" customHeight="1" x14ac:dyDescent="0.25">
      <c r="A57" s="41" t="s">
        <v>7</v>
      </c>
      <c r="B57" s="55">
        <v>4269098</v>
      </c>
      <c r="C57" s="42" t="s">
        <v>67</v>
      </c>
      <c r="D57" s="43" t="s">
        <v>66</v>
      </c>
      <c r="E57" s="44" t="s">
        <v>15</v>
      </c>
      <c r="F57" s="45">
        <v>29.95</v>
      </c>
      <c r="G57" s="45">
        <f t="shared" ref="G57:G85" si="2">F57*(1-$F$14)</f>
        <v>23.96</v>
      </c>
      <c r="H57" s="54"/>
      <c r="I57" s="46">
        <f t="shared" ref="I57:I85" si="3">G57*H57</f>
        <v>0</v>
      </c>
      <c r="K57" s="36"/>
    </row>
    <row r="58" spans="1:11" ht="15.95" customHeight="1" x14ac:dyDescent="0.25">
      <c r="A58" s="41" t="s">
        <v>7</v>
      </c>
      <c r="B58" s="55">
        <v>4211454</v>
      </c>
      <c r="C58" s="42" t="s">
        <v>57</v>
      </c>
      <c r="D58" s="43">
        <v>1400</v>
      </c>
      <c r="E58" s="44" t="s">
        <v>15</v>
      </c>
      <c r="F58" s="45">
        <v>34.950000000000003</v>
      </c>
      <c r="G58" s="45">
        <f t="shared" si="2"/>
        <v>27.960000000000004</v>
      </c>
      <c r="H58" s="54"/>
      <c r="I58" s="46">
        <f t="shared" si="3"/>
        <v>0</v>
      </c>
      <c r="K58" s="36"/>
    </row>
    <row r="59" spans="1:11" ht="15.95" customHeight="1" x14ac:dyDescent="0.25">
      <c r="A59" s="41" t="s">
        <v>7</v>
      </c>
      <c r="B59" s="55">
        <v>4265161</v>
      </c>
      <c r="C59" s="42" t="s">
        <v>68</v>
      </c>
      <c r="D59" s="43" t="s">
        <v>66</v>
      </c>
      <c r="E59" s="44" t="s">
        <v>15</v>
      </c>
      <c r="F59" s="45">
        <v>29.95</v>
      </c>
      <c r="G59" s="45">
        <f t="shared" si="2"/>
        <v>23.96</v>
      </c>
      <c r="H59" s="54"/>
      <c r="I59" s="46">
        <f t="shared" si="3"/>
        <v>0</v>
      </c>
      <c r="K59" s="36"/>
    </row>
    <row r="60" spans="1:11" ht="15.95" customHeight="1" x14ac:dyDescent="0.25">
      <c r="A60" s="29" t="s">
        <v>7</v>
      </c>
      <c r="B60" s="30">
        <v>3677317</v>
      </c>
      <c r="C60" s="31" t="s">
        <v>34</v>
      </c>
      <c r="D60" s="32">
        <v>80</v>
      </c>
      <c r="E60" s="33" t="s">
        <v>12</v>
      </c>
      <c r="F60" s="34">
        <v>39.5</v>
      </c>
      <c r="G60" s="18">
        <f t="shared" si="2"/>
        <v>31.6</v>
      </c>
      <c r="H60" s="22"/>
      <c r="I60" s="5">
        <f t="shared" si="3"/>
        <v>0</v>
      </c>
      <c r="K60" s="36"/>
    </row>
    <row r="61" spans="1:11" ht="15.95" customHeight="1" x14ac:dyDescent="0.25">
      <c r="A61" s="68" t="s">
        <v>6</v>
      </c>
      <c r="B61" s="69">
        <v>4125993</v>
      </c>
      <c r="C61" s="70" t="s">
        <v>60</v>
      </c>
      <c r="D61" s="71">
        <v>60</v>
      </c>
      <c r="E61" s="72" t="s">
        <v>12</v>
      </c>
      <c r="F61" s="73">
        <v>27.5</v>
      </c>
      <c r="G61" s="73">
        <f t="shared" si="2"/>
        <v>22</v>
      </c>
      <c r="H61" s="74"/>
      <c r="I61" s="75">
        <f t="shared" si="3"/>
        <v>0</v>
      </c>
      <c r="K61" s="36"/>
    </row>
    <row r="62" spans="1:11" ht="15.95" customHeight="1" x14ac:dyDescent="0.25">
      <c r="A62" s="14" t="s">
        <v>8</v>
      </c>
      <c r="B62" s="19">
        <v>4125977</v>
      </c>
      <c r="C62" s="16" t="s">
        <v>61</v>
      </c>
      <c r="D62" s="17">
        <v>120</v>
      </c>
      <c r="E62" s="4" t="s">
        <v>12</v>
      </c>
      <c r="F62" s="18">
        <v>28.5</v>
      </c>
      <c r="G62" s="18">
        <f t="shared" si="2"/>
        <v>22.8</v>
      </c>
      <c r="H62" s="22"/>
      <c r="I62" s="5">
        <f t="shared" si="3"/>
        <v>0</v>
      </c>
      <c r="K62" s="36"/>
    </row>
    <row r="63" spans="1:11" ht="15.95" customHeight="1" x14ac:dyDescent="0.25">
      <c r="A63" s="92" t="s">
        <v>10</v>
      </c>
      <c r="B63" s="100">
        <v>4257358</v>
      </c>
      <c r="C63" s="94" t="s">
        <v>80</v>
      </c>
      <c r="D63" s="95">
        <v>560</v>
      </c>
      <c r="E63" s="96" t="s">
        <v>15</v>
      </c>
      <c r="F63" s="97">
        <v>34.5</v>
      </c>
      <c r="G63" s="97">
        <f t="shared" si="2"/>
        <v>27.6</v>
      </c>
      <c r="H63" s="98"/>
      <c r="I63" s="99">
        <f t="shared" si="3"/>
        <v>0</v>
      </c>
      <c r="K63" s="36"/>
    </row>
    <row r="64" spans="1:11" ht="15.95" customHeight="1" x14ac:dyDescent="0.25">
      <c r="A64" s="92" t="s">
        <v>10</v>
      </c>
      <c r="B64" s="100">
        <v>4257366</v>
      </c>
      <c r="C64" s="94" t="s">
        <v>35</v>
      </c>
      <c r="D64" s="95">
        <v>560</v>
      </c>
      <c r="E64" s="96" t="s">
        <v>15</v>
      </c>
      <c r="F64" s="97">
        <v>34.5</v>
      </c>
      <c r="G64" s="97">
        <f t="shared" si="2"/>
        <v>27.6</v>
      </c>
      <c r="H64" s="98"/>
      <c r="I64" s="99">
        <f t="shared" si="3"/>
        <v>0</v>
      </c>
      <c r="K64" s="36"/>
    </row>
    <row r="65" spans="1:11" ht="15.95" customHeight="1" x14ac:dyDescent="0.25">
      <c r="A65" s="83" t="s">
        <v>8</v>
      </c>
      <c r="B65" s="91">
        <v>4476206</v>
      </c>
      <c r="C65" s="85" t="s">
        <v>94</v>
      </c>
      <c r="D65" s="86" t="s">
        <v>74</v>
      </c>
      <c r="E65" s="87" t="s">
        <v>71</v>
      </c>
      <c r="F65" s="88">
        <v>19.95</v>
      </c>
      <c r="G65" s="88">
        <f t="shared" si="2"/>
        <v>15.96</v>
      </c>
      <c r="H65" s="89"/>
      <c r="I65" s="90">
        <f t="shared" si="3"/>
        <v>0</v>
      </c>
      <c r="J65" s="21"/>
      <c r="K65" s="36"/>
    </row>
    <row r="66" spans="1:11" ht="15.95" customHeight="1" x14ac:dyDescent="0.25">
      <c r="A66" s="14" t="s">
        <v>6</v>
      </c>
      <c r="B66" s="19">
        <v>3677291</v>
      </c>
      <c r="C66" s="16" t="s">
        <v>28</v>
      </c>
      <c r="D66" s="17">
        <v>90</v>
      </c>
      <c r="E66" s="4" t="s">
        <v>16</v>
      </c>
      <c r="F66" s="18">
        <v>39.5</v>
      </c>
      <c r="G66" s="18">
        <f t="shared" si="2"/>
        <v>31.6</v>
      </c>
      <c r="H66" s="22"/>
      <c r="I66" s="5">
        <f t="shared" si="3"/>
        <v>0</v>
      </c>
      <c r="K66" s="36"/>
    </row>
    <row r="67" spans="1:11" ht="15.95" customHeight="1" x14ac:dyDescent="0.25">
      <c r="A67" s="92" t="s">
        <v>10</v>
      </c>
      <c r="B67" s="100">
        <v>4131827</v>
      </c>
      <c r="C67" s="94" t="s">
        <v>58</v>
      </c>
      <c r="D67" s="95" t="s">
        <v>75</v>
      </c>
      <c r="E67" s="96" t="s">
        <v>15</v>
      </c>
      <c r="F67" s="97">
        <v>32.950000000000003</v>
      </c>
      <c r="G67" s="97">
        <f t="shared" si="2"/>
        <v>26.360000000000003</v>
      </c>
      <c r="H67" s="98"/>
      <c r="I67" s="99">
        <f t="shared" si="3"/>
        <v>0</v>
      </c>
      <c r="K67" s="36"/>
    </row>
    <row r="68" spans="1:11" ht="15.95" customHeight="1" x14ac:dyDescent="0.25">
      <c r="A68" s="109" t="s">
        <v>9</v>
      </c>
      <c r="B68" s="110">
        <v>4274320</v>
      </c>
      <c r="C68" s="111" t="s">
        <v>45</v>
      </c>
      <c r="D68" s="112" t="s">
        <v>116</v>
      </c>
      <c r="E68" s="113" t="s">
        <v>15</v>
      </c>
      <c r="F68" s="114">
        <v>24.95</v>
      </c>
      <c r="G68" s="114">
        <f t="shared" si="2"/>
        <v>19.96</v>
      </c>
      <c r="H68" s="115"/>
      <c r="I68" s="116">
        <f t="shared" si="3"/>
        <v>0</v>
      </c>
      <c r="K68" s="36"/>
    </row>
    <row r="69" spans="1:11" ht="15.95" customHeight="1" x14ac:dyDescent="0.25">
      <c r="A69" s="109" t="s">
        <v>9</v>
      </c>
      <c r="B69" s="110">
        <v>4274338</v>
      </c>
      <c r="C69" s="111" t="s">
        <v>30</v>
      </c>
      <c r="D69" s="112" t="s">
        <v>116</v>
      </c>
      <c r="E69" s="113" t="s">
        <v>15</v>
      </c>
      <c r="F69" s="114">
        <v>24.95</v>
      </c>
      <c r="G69" s="114">
        <f t="shared" si="2"/>
        <v>19.96</v>
      </c>
      <c r="H69" s="115"/>
      <c r="I69" s="116">
        <f t="shared" si="3"/>
        <v>0</v>
      </c>
      <c r="K69" s="36"/>
    </row>
    <row r="70" spans="1:11" ht="15.75" customHeight="1" x14ac:dyDescent="0.25">
      <c r="A70" s="109" t="s">
        <v>9</v>
      </c>
      <c r="B70" s="117">
        <v>4179776</v>
      </c>
      <c r="C70" s="111" t="s">
        <v>45</v>
      </c>
      <c r="D70" s="112">
        <v>1000</v>
      </c>
      <c r="E70" s="113" t="s">
        <v>15</v>
      </c>
      <c r="F70" s="114">
        <v>37.950000000000003</v>
      </c>
      <c r="G70" s="114">
        <f t="shared" si="2"/>
        <v>30.360000000000003</v>
      </c>
      <c r="H70" s="115"/>
      <c r="I70" s="116">
        <f t="shared" si="3"/>
        <v>0</v>
      </c>
      <c r="K70" s="36"/>
    </row>
    <row r="71" spans="1:11" ht="15.95" customHeight="1" x14ac:dyDescent="0.25">
      <c r="A71" s="109" t="s">
        <v>9</v>
      </c>
      <c r="B71" s="117">
        <v>4179784</v>
      </c>
      <c r="C71" s="111" t="s">
        <v>29</v>
      </c>
      <c r="D71" s="112">
        <v>1000</v>
      </c>
      <c r="E71" s="113" t="s">
        <v>15</v>
      </c>
      <c r="F71" s="114">
        <v>37.950000000000003</v>
      </c>
      <c r="G71" s="114">
        <f t="shared" si="2"/>
        <v>30.360000000000003</v>
      </c>
      <c r="H71" s="115"/>
      <c r="I71" s="116">
        <f t="shared" si="3"/>
        <v>0</v>
      </c>
      <c r="K71" s="36"/>
    </row>
    <row r="72" spans="1:11" ht="15.95" customHeight="1" x14ac:dyDescent="0.25">
      <c r="A72" s="109" t="s">
        <v>9</v>
      </c>
      <c r="B72" s="117">
        <v>4179735</v>
      </c>
      <c r="C72" s="111" t="s">
        <v>30</v>
      </c>
      <c r="D72" s="112">
        <v>1000</v>
      </c>
      <c r="E72" s="113" t="s">
        <v>15</v>
      </c>
      <c r="F72" s="114">
        <v>37.950000000000003</v>
      </c>
      <c r="G72" s="114">
        <f t="shared" si="2"/>
        <v>30.360000000000003</v>
      </c>
      <c r="H72" s="115"/>
      <c r="I72" s="116">
        <f t="shared" si="3"/>
        <v>0</v>
      </c>
      <c r="K72" s="36"/>
    </row>
    <row r="73" spans="1:11" ht="15.95" customHeight="1" x14ac:dyDescent="0.25">
      <c r="A73" s="14" t="s">
        <v>76</v>
      </c>
      <c r="B73" s="19">
        <v>918607</v>
      </c>
      <c r="C73" s="16" t="s">
        <v>77</v>
      </c>
      <c r="D73" s="17">
        <v>700</v>
      </c>
      <c r="E73" s="4" t="s">
        <v>71</v>
      </c>
      <c r="F73" s="18">
        <v>5</v>
      </c>
      <c r="G73" s="18">
        <f t="shared" si="2"/>
        <v>4</v>
      </c>
      <c r="H73" s="22"/>
      <c r="I73" s="5">
        <f t="shared" si="3"/>
        <v>0</v>
      </c>
      <c r="K73" s="36"/>
    </row>
    <row r="74" spans="1:11" ht="15.95" customHeight="1" x14ac:dyDescent="0.25">
      <c r="A74" s="101" t="s">
        <v>7</v>
      </c>
      <c r="B74" s="102">
        <v>4592226</v>
      </c>
      <c r="C74" s="103" t="s">
        <v>108</v>
      </c>
      <c r="D74" s="104" t="s">
        <v>109</v>
      </c>
      <c r="E74" s="105" t="s">
        <v>71</v>
      </c>
      <c r="F74" s="106">
        <v>18.5</v>
      </c>
      <c r="G74" s="106">
        <f t="shared" si="2"/>
        <v>14.8</v>
      </c>
      <c r="H74" s="107"/>
      <c r="I74" s="108">
        <f t="shared" si="3"/>
        <v>0</v>
      </c>
      <c r="K74" s="36"/>
    </row>
    <row r="75" spans="1:11" ht="15.95" customHeight="1" x14ac:dyDescent="0.25">
      <c r="A75" s="101" t="s">
        <v>7</v>
      </c>
      <c r="B75" s="102">
        <v>4592259</v>
      </c>
      <c r="C75" s="103" t="s">
        <v>110</v>
      </c>
      <c r="D75" s="104" t="s">
        <v>109</v>
      </c>
      <c r="E75" s="105" t="s">
        <v>71</v>
      </c>
      <c r="F75" s="106">
        <v>18.5</v>
      </c>
      <c r="G75" s="106">
        <f t="shared" si="2"/>
        <v>14.8</v>
      </c>
      <c r="H75" s="107"/>
      <c r="I75" s="108">
        <f t="shared" si="3"/>
        <v>0</v>
      </c>
      <c r="K75" s="36"/>
    </row>
    <row r="76" spans="1:11" ht="15.95" customHeight="1" x14ac:dyDescent="0.25">
      <c r="A76" s="101" t="s">
        <v>7</v>
      </c>
      <c r="B76" s="102">
        <v>4592259</v>
      </c>
      <c r="C76" s="103" t="s">
        <v>111</v>
      </c>
      <c r="D76" s="104" t="s">
        <v>112</v>
      </c>
      <c r="E76" s="105" t="s">
        <v>71</v>
      </c>
      <c r="F76" s="106">
        <v>18.5</v>
      </c>
      <c r="G76" s="106">
        <f t="shared" si="2"/>
        <v>14.8</v>
      </c>
      <c r="H76" s="107"/>
      <c r="I76" s="108">
        <f t="shared" si="3"/>
        <v>0</v>
      </c>
      <c r="K76" s="36"/>
    </row>
    <row r="77" spans="1:11" ht="15.95" customHeight="1" x14ac:dyDescent="0.25">
      <c r="A77" s="14" t="s">
        <v>10</v>
      </c>
      <c r="B77" s="19">
        <v>4125878</v>
      </c>
      <c r="C77" s="16" t="s">
        <v>48</v>
      </c>
      <c r="D77" s="17">
        <v>800</v>
      </c>
      <c r="E77" s="4" t="s">
        <v>15</v>
      </c>
      <c r="F77" s="18">
        <v>44.5</v>
      </c>
      <c r="G77" s="18">
        <f t="shared" si="2"/>
        <v>35.6</v>
      </c>
      <c r="H77" s="22"/>
      <c r="I77" s="5">
        <f t="shared" si="3"/>
        <v>0</v>
      </c>
      <c r="K77" s="36"/>
    </row>
    <row r="78" spans="1:11" ht="15.95" customHeight="1" x14ac:dyDescent="0.25">
      <c r="A78" s="14" t="s">
        <v>10</v>
      </c>
      <c r="B78" s="19">
        <v>4125852</v>
      </c>
      <c r="C78" s="16" t="s">
        <v>40</v>
      </c>
      <c r="D78" s="17">
        <v>800</v>
      </c>
      <c r="E78" s="4" t="s">
        <v>15</v>
      </c>
      <c r="F78" s="18">
        <v>44.5</v>
      </c>
      <c r="G78" s="18">
        <f t="shared" si="2"/>
        <v>35.6</v>
      </c>
      <c r="H78" s="22"/>
      <c r="I78" s="5">
        <f t="shared" si="3"/>
        <v>0</v>
      </c>
      <c r="K78" s="36"/>
    </row>
    <row r="79" spans="1:11" ht="15.95" customHeight="1" x14ac:dyDescent="0.25">
      <c r="A79" s="14" t="s">
        <v>10</v>
      </c>
      <c r="B79" s="19">
        <v>4125860</v>
      </c>
      <c r="C79" s="16" t="s">
        <v>92</v>
      </c>
      <c r="D79" s="17">
        <v>800</v>
      </c>
      <c r="E79" s="4" t="s">
        <v>15</v>
      </c>
      <c r="F79" s="18">
        <v>44.5</v>
      </c>
      <c r="G79" s="18">
        <f t="shared" si="2"/>
        <v>35.6</v>
      </c>
      <c r="H79" s="22"/>
      <c r="I79" s="5">
        <f t="shared" si="3"/>
        <v>0</v>
      </c>
      <c r="K79" s="36"/>
    </row>
    <row r="80" spans="1:11" ht="15.95" customHeight="1" x14ac:dyDescent="0.25">
      <c r="A80" s="68" t="s">
        <v>6</v>
      </c>
      <c r="B80" s="69">
        <v>3687829</v>
      </c>
      <c r="C80" s="70" t="s">
        <v>59</v>
      </c>
      <c r="D80" s="71">
        <v>190</v>
      </c>
      <c r="E80" s="72" t="s">
        <v>17</v>
      </c>
      <c r="F80" s="73">
        <v>14.95</v>
      </c>
      <c r="G80" s="73">
        <f t="shared" si="2"/>
        <v>11.96</v>
      </c>
      <c r="H80" s="74"/>
      <c r="I80" s="75">
        <f t="shared" si="3"/>
        <v>0</v>
      </c>
      <c r="K80" s="36"/>
    </row>
    <row r="81" spans="1:15" ht="15.95" customHeight="1" x14ac:dyDescent="0.25">
      <c r="A81" s="92" t="s">
        <v>10</v>
      </c>
      <c r="B81" s="93">
        <v>4625984</v>
      </c>
      <c r="C81" s="94" t="s">
        <v>103</v>
      </c>
      <c r="D81" s="95" t="s">
        <v>104</v>
      </c>
      <c r="E81" s="96" t="s">
        <v>15</v>
      </c>
      <c r="F81" s="97">
        <v>29.95</v>
      </c>
      <c r="G81" s="97">
        <f t="shared" si="2"/>
        <v>23.96</v>
      </c>
      <c r="H81" s="98"/>
      <c r="I81" s="99">
        <f t="shared" si="3"/>
        <v>0</v>
      </c>
      <c r="K81" s="36"/>
    </row>
    <row r="82" spans="1:15" ht="15.95" customHeight="1" x14ac:dyDescent="0.25">
      <c r="A82" s="92" t="s">
        <v>10</v>
      </c>
      <c r="B82" s="93">
        <v>4626016</v>
      </c>
      <c r="C82" s="94" t="s">
        <v>105</v>
      </c>
      <c r="D82" s="95" t="s">
        <v>106</v>
      </c>
      <c r="E82" s="96" t="s">
        <v>15</v>
      </c>
      <c r="F82" s="97">
        <v>29.95</v>
      </c>
      <c r="G82" s="97">
        <f t="shared" si="2"/>
        <v>23.96</v>
      </c>
      <c r="H82" s="98"/>
      <c r="I82" s="99">
        <f t="shared" si="3"/>
        <v>0</v>
      </c>
      <c r="K82" s="36"/>
    </row>
    <row r="83" spans="1:15" ht="15.95" customHeight="1" x14ac:dyDescent="0.25">
      <c r="A83" s="41" t="s">
        <v>10</v>
      </c>
      <c r="B83" s="55">
        <v>4242939</v>
      </c>
      <c r="C83" s="42" t="s">
        <v>31</v>
      </c>
      <c r="D83" s="43">
        <v>700</v>
      </c>
      <c r="E83" s="44" t="s">
        <v>15</v>
      </c>
      <c r="F83" s="45">
        <v>49.95</v>
      </c>
      <c r="G83" s="45">
        <f t="shared" si="2"/>
        <v>39.960000000000008</v>
      </c>
      <c r="H83" s="54"/>
      <c r="I83" s="46">
        <f t="shared" si="3"/>
        <v>0</v>
      </c>
      <c r="K83" s="36"/>
    </row>
    <row r="84" spans="1:15" ht="15.95" customHeight="1" x14ac:dyDescent="0.25">
      <c r="A84" s="41" t="s">
        <v>10</v>
      </c>
      <c r="B84" s="55">
        <v>4242921</v>
      </c>
      <c r="C84" s="42" t="s">
        <v>32</v>
      </c>
      <c r="D84" s="43">
        <v>700</v>
      </c>
      <c r="E84" s="44" t="s">
        <v>15</v>
      </c>
      <c r="F84" s="45">
        <v>49.95</v>
      </c>
      <c r="G84" s="45">
        <f t="shared" si="2"/>
        <v>39.960000000000008</v>
      </c>
      <c r="H84" s="54"/>
      <c r="I84" s="46">
        <f t="shared" si="3"/>
        <v>0</v>
      </c>
      <c r="K84" s="36"/>
    </row>
    <row r="85" spans="1:15" ht="15.95" customHeight="1" x14ac:dyDescent="0.25">
      <c r="A85" s="41" t="s">
        <v>10</v>
      </c>
      <c r="B85" s="55">
        <v>4242913</v>
      </c>
      <c r="C85" s="42" t="s">
        <v>33</v>
      </c>
      <c r="D85" s="43">
        <v>700</v>
      </c>
      <c r="E85" s="44" t="s">
        <v>15</v>
      </c>
      <c r="F85" s="45">
        <v>49.95</v>
      </c>
      <c r="G85" s="45">
        <f t="shared" si="2"/>
        <v>39.960000000000008</v>
      </c>
      <c r="H85" s="54"/>
      <c r="I85" s="46">
        <f t="shared" si="3"/>
        <v>0</v>
      </c>
      <c r="K85" s="36"/>
    </row>
    <row r="86" spans="1:15" ht="16.5" thickBot="1" x14ac:dyDescent="0.3"/>
    <row r="87" spans="1:15" ht="16.5" thickBot="1" x14ac:dyDescent="0.3">
      <c r="E87" s="8" t="s">
        <v>52</v>
      </c>
      <c r="F87" s="9"/>
      <c r="G87" s="9"/>
      <c r="H87" s="10"/>
      <c r="I87" s="11">
        <f>SUM(I17:I86)</f>
        <v>0</v>
      </c>
      <c r="J87" s="80"/>
      <c r="K87" s="47"/>
      <c r="L87" s="52"/>
      <c r="M87" s="49"/>
      <c r="N87" s="36"/>
      <c r="O87" s="36"/>
    </row>
    <row r="88" spans="1:15" x14ac:dyDescent="0.25">
      <c r="E88" s="12" t="s">
        <v>53</v>
      </c>
      <c r="H88" s="13"/>
      <c r="I88" s="53">
        <f>(I87/(1-F14))*F14</f>
        <v>0</v>
      </c>
      <c r="J88" s="81"/>
      <c r="K88" s="50"/>
      <c r="L88" s="48"/>
      <c r="M88" s="49"/>
      <c r="N88" s="36"/>
      <c r="O88" s="36"/>
    </row>
    <row r="89" spans="1:15" x14ac:dyDescent="0.25">
      <c r="E89" s="12"/>
      <c r="F89" s="12"/>
      <c r="I89" s="13"/>
      <c r="J89" s="51"/>
      <c r="K89" s="51"/>
      <c r="L89" s="48"/>
      <c r="M89" s="49"/>
    </row>
    <row r="91" spans="1:15" x14ac:dyDescent="0.25">
      <c r="G91" s="36"/>
    </row>
    <row r="94" spans="1:15" ht="15.75" customHeight="1" x14ac:dyDescent="0.25"/>
    <row r="114" ht="15.75" customHeight="1" x14ac:dyDescent="0.25"/>
  </sheetData>
  <sortState xmlns:xlrd2="http://schemas.microsoft.com/office/spreadsheetml/2017/richdata2" ref="A17:I85">
    <sortCondition ref="C17:C85"/>
  </sortState>
  <hyperlinks>
    <hyperlink ref="F8" r:id="rId1" xr:uid="{B1F8E2A1-5E72-4B38-A31D-45621F08DC7F}"/>
  </hyperlinks>
  <pageMargins left="0.7" right="0.7" top="0.75" bottom="0.75" header="0.3" footer="0.3"/>
  <pageSetup paperSize="9" scale="69" fitToHeight="0" orientation="portrait" r:id="rId2"/>
  <headerFooter>
    <oddFooter>&amp;CBlad &amp;P van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apotheek Dolhain</vt:lpstr>
      <vt:lpstr>'apotheek Dolhain'!Afdruktitels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Kristof Dolhain</cp:lastModifiedBy>
  <cp:lastPrinted>2023-12-18T08:55:06Z</cp:lastPrinted>
  <dcterms:created xsi:type="dcterms:W3CDTF">2017-11-30T14:13:11Z</dcterms:created>
  <dcterms:modified xsi:type="dcterms:W3CDTF">2024-04-25T13:18:52Z</dcterms:modified>
</cp:coreProperties>
</file>